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FBED11BE-E3DB-4E48-99AD-484DA6C1915A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T21" i="1" l="1"/>
  <c r="CT17" i="1"/>
  <c r="CT9" i="1"/>
  <c r="CT14" i="1" s="1"/>
  <c r="CT8" i="1"/>
  <c r="CT3" i="1"/>
  <c r="C102" i="4"/>
  <c r="C101" i="4"/>
  <c r="C72" i="3"/>
  <c r="CS21" i="1"/>
  <c r="CS17" i="1"/>
  <c r="CS15" i="1"/>
  <c r="CS14" i="1"/>
  <c r="CS8" i="1"/>
  <c r="CR21" i="1"/>
  <c r="CR17" i="1"/>
  <c r="CR9" i="1"/>
  <c r="CR14" i="1" s="1"/>
  <c r="CR3" i="1"/>
  <c r="CR8" i="1" s="1"/>
  <c r="C100" i="4"/>
  <c r="CQ21" i="1"/>
  <c r="CQ17" i="1"/>
  <c r="CQ9" i="1"/>
  <c r="CQ14" i="1" s="1"/>
  <c r="CQ3" i="1"/>
  <c r="CQ8" i="1" s="1"/>
  <c r="C99" i="4"/>
  <c r="C71" i="3"/>
  <c r="CP21" i="1"/>
  <c r="CP17" i="1"/>
  <c r="CP9" i="1"/>
  <c r="CP14" i="1" s="1"/>
  <c r="CP3" i="1"/>
  <c r="C98" i="4"/>
  <c r="C70" i="3"/>
  <c r="CO21" i="1"/>
  <c r="CO17" i="1"/>
  <c r="CO9" i="1"/>
  <c r="CO14" i="1" s="1"/>
  <c r="CO8" i="1"/>
  <c r="CO3" i="1"/>
  <c r="C97" i="4"/>
  <c r="CN21" i="1"/>
  <c r="CN17" i="1"/>
  <c r="CN9" i="1"/>
  <c r="CN14" i="1" s="1"/>
  <c r="CN3" i="1"/>
  <c r="CN8" i="1" s="1"/>
  <c r="C96" i="4"/>
  <c r="C69" i="3"/>
  <c r="CM21" i="1"/>
  <c r="CM17" i="1"/>
  <c r="CM9" i="1"/>
  <c r="CM14" i="1" s="1"/>
  <c r="CM8" i="1"/>
  <c r="CM3" i="1"/>
  <c r="C95" i="4"/>
  <c r="C68" i="3"/>
  <c r="CL21" i="1"/>
  <c r="CL17" i="1"/>
  <c r="CL14" i="1"/>
  <c r="CL8" i="1"/>
  <c r="CL15" i="1"/>
  <c r="C94" i="4"/>
  <c r="C67" i="3"/>
  <c r="CK21" i="1"/>
  <c r="CK17" i="1"/>
  <c r="CK9" i="1"/>
  <c r="CK14" i="1" s="1"/>
  <c r="CK3" i="1"/>
  <c r="CK8" i="1" s="1"/>
  <c r="C93" i="4"/>
  <c r="CJ21" i="1"/>
  <c r="CJ17" i="1"/>
  <c r="CJ9" i="1"/>
  <c r="CJ14" i="1" s="1"/>
  <c r="CJ3" i="1"/>
  <c r="CJ8" i="1" s="1"/>
  <c r="C92" i="4"/>
  <c r="C66" i="3"/>
  <c r="CI21" i="1"/>
  <c r="CI17" i="1"/>
  <c r="CI9" i="1"/>
  <c r="CI14" i="1" s="1"/>
  <c r="CI3" i="1"/>
  <c r="C91" i="4"/>
  <c r="C65" i="3"/>
  <c r="C90" i="4"/>
  <c r="C64" i="3"/>
  <c r="CH21" i="1"/>
  <c r="CH17" i="1"/>
  <c r="CH9" i="1"/>
  <c r="CH14" i="1" s="1"/>
  <c r="CH8" i="1"/>
  <c r="CH3" i="1"/>
  <c r="C89" i="4"/>
  <c r="CG21" i="1"/>
  <c r="CG17" i="1"/>
  <c r="CG15" i="1"/>
  <c r="CG9" i="1"/>
  <c r="CG14" i="1" s="1"/>
  <c r="CG8" i="1"/>
  <c r="CG3" i="1"/>
  <c r="CF21" i="1"/>
  <c r="CF17" i="1"/>
  <c r="CF9" i="1"/>
  <c r="CF14" i="1" s="1"/>
  <c r="CF8" i="1"/>
  <c r="CF3" i="1"/>
  <c r="C88" i="4"/>
  <c r="CE21" i="1"/>
  <c r="CE17" i="1"/>
  <c r="CE9" i="1"/>
  <c r="CE14" i="1" s="1"/>
  <c r="CE3" i="1"/>
  <c r="CE8" i="1" s="1"/>
  <c r="C87" i="4"/>
  <c r="C63" i="3"/>
  <c r="CD21" i="1"/>
  <c r="CD17" i="1"/>
  <c r="CD9" i="1"/>
  <c r="CD14" i="1" s="1"/>
  <c r="CD3" i="1"/>
  <c r="CD8" i="1" s="1"/>
  <c r="CM15" i="1" l="1"/>
  <c r="CT15" i="1"/>
  <c r="CR15" i="1"/>
  <c r="CQ15" i="1"/>
  <c r="CP15" i="1"/>
  <c r="CP8" i="1"/>
  <c r="CO15" i="1"/>
  <c r="CN15" i="1"/>
  <c r="CK15" i="1"/>
  <c r="CJ15" i="1"/>
  <c r="CI15" i="1"/>
  <c r="CI8" i="1"/>
  <c r="CH15" i="1"/>
  <c r="CF15" i="1"/>
  <c r="CE15" i="1"/>
  <c r="CD15" i="1"/>
  <c r="C86" i="4"/>
  <c r="C62" i="3"/>
  <c r="CC21" i="1"/>
  <c r="CC17" i="1"/>
  <c r="CC9" i="1"/>
  <c r="CC3" i="1"/>
  <c r="CC8" i="1" s="1"/>
  <c r="C85" i="4"/>
  <c r="CB21" i="1"/>
  <c r="CB17" i="1"/>
  <c r="CB9" i="1"/>
  <c r="CB14" i="1" s="1"/>
  <c r="CB3" i="1"/>
  <c r="CB8" i="1" s="1"/>
  <c r="C84" i="4"/>
  <c r="C61" i="3"/>
  <c r="CA21" i="1"/>
  <c r="CA17" i="1"/>
  <c r="CA9" i="1"/>
  <c r="CA14" i="1" s="1"/>
  <c r="CA3" i="1"/>
  <c r="C83" i="4"/>
  <c r="C60" i="3"/>
  <c r="CC15" i="1" l="1"/>
  <c r="CC14" i="1"/>
  <c r="CB15" i="1"/>
  <c r="CA15" i="1"/>
  <c r="CA8" i="1"/>
  <c r="BZ21" i="1"/>
  <c r="BZ17" i="1"/>
  <c r="BZ9" i="1"/>
  <c r="BZ14" i="1" s="1"/>
  <c r="BZ3" i="1"/>
  <c r="BZ8" i="1" s="1"/>
  <c r="C82" i="4"/>
  <c r="C59" i="3"/>
  <c r="BY21" i="1"/>
  <c r="BY17" i="1"/>
  <c r="BY9" i="1"/>
  <c r="BY14" i="1" s="1"/>
  <c r="BY8" i="1"/>
  <c r="BY3" i="1"/>
  <c r="C81" i="4"/>
  <c r="BX21" i="1"/>
  <c r="BX17" i="1"/>
  <c r="BX9" i="1"/>
  <c r="BX14" i="1" s="1"/>
  <c r="BX3" i="1"/>
  <c r="BX15" i="1" s="1"/>
  <c r="C80" i="4"/>
  <c r="C58" i="3"/>
  <c r="BW21" i="1"/>
  <c r="BW17" i="1"/>
  <c r="BW9" i="1"/>
  <c r="BW14" i="1" s="1"/>
  <c r="BW3" i="1"/>
  <c r="BW15" i="1" s="1"/>
  <c r="C79" i="4"/>
  <c r="C57" i="3"/>
  <c r="BV21" i="1"/>
  <c r="BV17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BT8" i="1" s="1"/>
  <c r="C76" i="4"/>
  <c r="BS21" i="1"/>
  <c r="BS17" i="1"/>
  <c r="BS9" i="1"/>
  <c r="BS14" i="1" s="1"/>
  <c r="BS3" i="1"/>
  <c r="BS8" i="1" s="1"/>
  <c r="C75" i="4"/>
  <c r="C55" i="3"/>
  <c r="BR21" i="1"/>
  <c r="BR17" i="1"/>
  <c r="BR9" i="1"/>
  <c r="BR14" i="1" s="1"/>
  <c r="BR3" i="1"/>
  <c r="C74" i="4"/>
  <c r="C54" i="3"/>
  <c r="C73" i="4"/>
  <c r="C53" i="3"/>
  <c r="BQ21" i="1"/>
  <c r="BQ17" i="1"/>
  <c r="BQ9" i="1"/>
  <c r="BQ14" i="1" s="1"/>
  <c r="BQ3" i="1"/>
  <c r="BQ15" i="1" s="1"/>
  <c r="BP21" i="1"/>
  <c r="BP17" i="1"/>
  <c r="BP9" i="1"/>
  <c r="BP14" i="1" s="1"/>
  <c r="BP3" i="1"/>
  <c r="C72" i="4"/>
  <c r="C52" i="3"/>
  <c r="BO21" i="1"/>
  <c r="BO17" i="1"/>
  <c r="BO9" i="1"/>
  <c r="BO14" i="1" s="1"/>
  <c r="BO3" i="1"/>
  <c r="C71" i="4"/>
  <c r="C51" i="3"/>
  <c r="BN21" i="1"/>
  <c r="BN17" i="1"/>
  <c r="BN9" i="1"/>
  <c r="BN14" i="1" s="1"/>
  <c r="BN3" i="1"/>
  <c r="BN15" i="1" s="1"/>
  <c r="C70" i="4"/>
  <c r="BN8" i="1" l="1"/>
  <c r="BW8" i="1"/>
  <c r="BX8" i="1"/>
  <c r="BV15" i="1"/>
  <c r="BY15" i="1"/>
  <c r="BZ15" i="1"/>
  <c r="BU15" i="1"/>
  <c r="BU8" i="1"/>
  <c r="BT15" i="1"/>
  <c r="BS15" i="1"/>
  <c r="BR15" i="1"/>
  <c r="BR8" i="1"/>
  <c r="BQ8" i="1"/>
  <c r="BP15" i="1"/>
  <c r="BP8" i="1"/>
  <c r="BO15" i="1"/>
  <c r="BO8" i="1"/>
  <c r="BM21" i="1"/>
  <c r="BM17" i="1"/>
  <c r="BM9" i="1"/>
  <c r="BM14" i="1" s="1"/>
  <c r="BM3" i="1"/>
  <c r="BM15" i="1" s="1"/>
  <c r="C69" i="4"/>
  <c r="BL21" i="1"/>
  <c r="BL17" i="1"/>
  <c r="BL9" i="1"/>
  <c r="BL14" i="1" s="1"/>
  <c r="BL3" i="1"/>
  <c r="BL15" i="1" s="1"/>
  <c r="C68" i="4"/>
  <c r="BK21" i="1"/>
  <c r="BK17" i="1"/>
  <c r="BK9" i="1"/>
  <c r="BK14" i="1" s="1"/>
  <c r="BK8" i="1"/>
  <c r="BK3" i="1"/>
  <c r="C67" i="4"/>
  <c r="BJ21" i="1"/>
  <c r="BJ17" i="1"/>
  <c r="BJ9" i="1"/>
  <c r="BJ14" i="1" s="1"/>
  <c r="BJ3" i="1"/>
  <c r="C66" i="4"/>
  <c r="C50" i="3"/>
  <c r="BI21" i="1"/>
  <c r="BI17" i="1"/>
  <c r="BI9" i="1"/>
  <c r="BI14" i="1" s="1"/>
  <c r="BI3" i="1"/>
  <c r="BI8" i="1" s="1"/>
  <c r="C65" i="4"/>
  <c r="C49" i="3"/>
  <c r="BH21" i="1"/>
  <c r="BH17" i="1"/>
  <c r="BH9" i="1"/>
  <c r="BH14" i="1" s="1"/>
  <c r="BH3" i="1"/>
  <c r="C64" i="4"/>
  <c r="BG21" i="1"/>
  <c r="BG17" i="1"/>
  <c r="BG9" i="1"/>
  <c r="BG14" i="1" s="1"/>
  <c r="BG3" i="1"/>
  <c r="C63" i="4"/>
  <c r="BF21" i="1"/>
  <c r="BF17" i="1"/>
  <c r="BF9" i="1"/>
  <c r="BF14" i="1" s="1"/>
  <c r="BF3" i="1"/>
  <c r="BF8" i="1" s="1"/>
  <c r="C62" i="4"/>
  <c r="C48" i="3"/>
  <c r="BE21" i="1"/>
  <c r="BE17" i="1"/>
  <c r="BE9" i="1"/>
  <c r="BE14" i="1" s="1"/>
  <c r="BE3" i="1"/>
  <c r="BE8" i="1" s="1"/>
  <c r="C61" i="4"/>
  <c r="C47" i="3"/>
  <c r="BD21" i="1"/>
  <c r="BD17" i="1"/>
  <c r="BD9" i="1"/>
  <c r="BD14" i="1" s="1"/>
  <c r="BD3" i="1"/>
  <c r="C60" i="4"/>
  <c r="C46" i="3"/>
  <c r="BC21" i="1"/>
  <c r="BC17" i="1"/>
  <c r="BC9" i="1"/>
  <c r="BC14" i="1" s="1"/>
  <c r="BC3" i="1"/>
  <c r="BC8" i="1" s="1"/>
  <c r="C59" i="4"/>
  <c r="BB21" i="1"/>
  <c r="BB17" i="1"/>
  <c r="BB9" i="1"/>
  <c r="BB14" i="1" s="1"/>
  <c r="BB3" i="1"/>
  <c r="C58" i="4"/>
  <c r="C45" i="3"/>
  <c r="BA21" i="1"/>
  <c r="BA17" i="1"/>
  <c r="BA9" i="1"/>
  <c r="BA3" i="1"/>
  <c r="BA8" i="1" s="1"/>
  <c r="C57" i="4"/>
  <c r="C44" i="3"/>
  <c r="AZ21" i="1"/>
  <c r="AZ17" i="1"/>
  <c r="AZ14" i="1"/>
  <c r="AZ9" i="1"/>
  <c r="AZ3" i="1"/>
  <c r="C56" i="4"/>
  <c r="C43" i="3"/>
  <c r="AY21" i="1"/>
  <c r="AY17" i="1"/>
  <c r="AY9" i="1"/>
  <c r="AY14" i="1" s="1"/>
  <c r="AY3" i="1"/>
  <c r="C55" i="4"/>
  <c r="C42" i="3"/>
  <c r="AX21" i="1"/>
  <c r="AX17" i="1"/>
  <c r="AX9" i="1"/>
  <c r="AX14" i="1" s="1"/>
  <c r="AX8" i="1"/>
  <c r="AX3" i="1"/>
  <c r="C54" i="4"/>
  <c r="C41" i="3"/>
  <c r="C53" i="4"/>
  <c r="AW21" i="1"/>
  <c r="AW17" i="1"/>
  <c r="AW9" i="1"/>
  <c r="AW14" i="1" s="1"/>
  <c r="AW3" i="1"/>
  <c r="AV21" i="1"/>
  <c r="AV17" i="1"/>
  <c r="AV9" i="1"/>
  <c r="AV3" i="1"/>
  <c r="AV8" i="1" s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3" i="1"/>
  <c r="AO8" i="1" s="1"/>
  <c r="AN21" i="1"/>
  <c r="AN17" i="1"/>
  <c r="AN9" i="1"/>
  <c r="AN14" i="1" s="1"/>
  <c r="AN3" i="1"/>
  <c r="AN8" i="1" s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9" i="1"/>
  <c r="AJ14" i="1" s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9" i="1"/>
  <c r="AD14" i="1" s="1"/>
  <c r="AD3" i="1"/>
  <c r="AD8" i="1" s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9" i="1"/>
  <c r="V14" i="1" s="1"/>
  <c r="V3" i="1"/>
  <c r="V15" i="1" s="1"/>
  <c r="C26" i="4"/>
  <c r="C19" i="3"/>
  <c r="U21" i="1"/>
  <c r="U17" i="1"/>
  <c r="U9" i="1"/>
  <c r="U3" i="1"/>
  <c r="U8" i="1" s="1"/>
  <c r="C25" i="4"/>
  <c r="T21" i="1"/>
  <c r="T17" i="1"/>
  <c r="T9" i="1"/>
  <c r="T3" i="1"/>
  <c r="T8" i="1" s="1"/>
  <c r="C24" i="4"/>
  <c r="C18" i="3"/>
  <c r="S21" i="1"/>
  <c r="S17" i="1"/>
  <c r="S9" i="1"/>
  <c r="S14" i="1" s="1"/>
  <c r="S3" i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3" i="1"/>
  <c r="M8" i="1" s="1"/>
  <c r="C17" i="4"/>
  <c r="L21" i="1"/>
  <c r="L17" i="1"/>
  <c r="L9" i="1"/>
  <c r="L14" i="1" s="1"/>
  <c r="L3" i="1"/>
  <c r="C16" i="4"/>
  <c r="C13" i="3"/>
  <c r="K21" i="1"/>
  <c r="K17" i="1"/>
  <c r="K9" i="1"/>
  <c r="K14" i="1" s="1"/>
  <c r="K3" i="1"/>
  <c r="K8" i="1" s="1"/>
  <c r="C15" i="4"/>
  <c r="C12" i="3"/>
  <c r="J21" i="1"/>
  <c r="J17" i="1"/>
  <c r="J9" i="1"/>
  <c r="J14" i="1" s="1"/>
  <c r="J3" i="1"/>
  <c r="C14" i="4"/>
  <c r="C11" i="3"/>
  <c r="I21" i="1"/>
  <c r="I17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C10" i="4"/>
  <c r="E21" i="1"/>
  <c r="E17" i="1"/>
  <c r="E9" i="1"/>
  <c r="E14" i="1" s="1"/>
  <c r="E3" i="1"/>
  <c r="E8" i="1" s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BC15" i="1" l="1"/>
  <c r="M15" i="1"/>
  <c r="U15" i="1"/>
  <c r="BM8" i="1"/>
  <c r="S15" i="1"/>
  <c r="AD15" i="1"/>
  <c r="AV15" i="1"/>
  <c r="T15" i="1"/>
  <c r="F15" i="1"/>
  <c r="BA15" i="1"/>
  <c r="I15" i="1"/>
  <c r="AX15" i="1"/>
  <c r="BL8" i="1"/>
  <c r="BK15" i="1"/>
  <c r="BJ15" i="1"/>
  <c r="BJ8" i="1"/>
  <c r="BI15" i="1"/>
  <c r="BH15" i="1"/>
  <c r="BH8" i="1"/>
  <c r="BG15" i="1"/>
  <c r="BG8" i="1"/>
  <c r="BF15" i="1"/>
  <c r="BE15" i="1"/>
  <c r="BD15" i="1"/>
  <c r="BD8" i="1"/>
  <c r="BB15" i="1"/>
  <c r="BB8" i="1"/>
  <c r="BA14" i="1"/>
  <c r="AZ15" i="1"/>
  <c r="AZ8" i="1"/>
  <c r="AY15" i="1"/>
  <c r="AY8" i="1"/>
  <c r="AW15" i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CU23" i="1"/>
  <c r="C6" i="3"/>
  <c r="C5" i="3" s="1"/>
  <c r="CU20" i="1"/>
  <c r="CU19" i="1"/>
  <c r="CU13" i="1"/>
  <c r="CU12" i="1"/>
  <c r="CU11" i="1"/>
  <c r="CU7" i="1"/>
  <c r="CU6" i="1"/>
  <c r="CU5" i="1"/>
  <c r="B9" i="1"/>
  <c r="B14" i="1" s="1"/>
  <c r="B3" i="1"/>
  <c r="B8" i="1" s="1"/>
  <c r="B21" i="1"/>
  <c r="B17" i="1"/>
  <c r="B7" i="5" l="1"/>
  <c r="B3" i="5"/>
  <c r="CU3" i="1"/>
  <c r="C15" i="1"/>
  <c r="CU21" i="1"/>
  <c r="CU9" i="1"/>
  <c r="B8" i="5" s="1"/>
  <c r="CU17" i="1"/>
  <c r="B15" i="1"/>
  <c r="B4" i="5" l="1"/>
  <c r="B5" i="5" s="1"/>
  <c r="CU14" i="1"/>
  <c r="B9" i="5"/>
  <c r="CU8" i="1"/>
  <c r="CU15" i="1"/>
</calcChain>
</file>

<file path=xl/sharedStrings.xml><?xml version="1.0" encoding="utf-8"?>
<sst xmlns="http://schemas.openxmlformats.org/spreadsheetml/2006/main" count="335" uniqueCount="246">
  <si>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</si>
  <si>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</si>
  <si>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</si>
  <si>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</si>
  <si>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</si>
  <si>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</si>
  <si>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</si>
  <si>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</si>
  <si>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</si>
  <si>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</si>
  <si>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</si>
  <si>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</si>
  <si>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</si>
  <si>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</si>
  <si>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</si>
  <si>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</si>
  <si>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</si>
  <si>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</si>
  <si>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</si>
  <si>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</si>
  <si>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</si>
  <si>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</si>
  <si>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</si>
  <si>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</si>
  <si>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</si>
  <si>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</si>
  <si>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</si>
  <si>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</si>
  <si>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</si>
  <si>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</si>
  <si>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</si>
  <si>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</si>
  <si>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</si>
  <si>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</si>
  <si>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</si>
  <si>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</si>
  <si>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</si>
  <si>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</si>
  <si>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</si>
  <si>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</si>
  <si>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</si>
  <si>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</si>
  <si>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</si>
  <si>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</si>
  <si>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</si>
  <si>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</si>
  <si>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</si>
  <si>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</si>
  <si>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</si>
  <si>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</si>
  <si>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</si>
  <si>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</si>
  <si>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</si>
  <si>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</si>
  <si>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</si>
  <si>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</si>
  <si>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</si>
  <si>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</si>
  <si>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</si>
  <si>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</si>
  <si>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</si>
  <si>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</si>
  <si>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</si>
  <si>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</si>
  <si>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</si>
  <si>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</si>
  <si>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</si>
  <si>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</si>
  <si>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</si>
  <si>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</si>
  <si>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</si>
  <si>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</si>
  <si>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</si>
  <si>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</si>
  <si>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</si>
  <si>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</si>
  <si>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</si>
  <si>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</si>
  <si>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</si>
  <si>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</si>
  <si>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</si>
  <si>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</si>
  <si>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</si>
  <si>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</si>
  <si>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</si>
  <si>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</si>
  <si>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</si>
  <si>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</si>
  <si>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</si>
  <si>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</si>
  <si>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</si>
  <si>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</si>
  <si>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</si>
  <si>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</si>
  <si>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</si>
  <si>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</si>
  <si>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</si>
  <si>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</si>
  <si>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</si>
  <si>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</si>
  <si>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</si>
  <si>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</si>
  <si>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</si>
  <si>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</si>
  <si>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</si>
  <si>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</si>
  <si>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</si>
  <si>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</si>
  <si>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</si>
  <si>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</si>
  <si>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</si>
  <si>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</si>
  <si>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</si>
  <si>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</si>
  <si>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</si>
  <si>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</si>
  <si>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</si>
  <si>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</si>
  <si>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</si>
  <si>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</si>
  <si>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</si>
  <si>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</si>
  <si>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</si>
  <si>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</si>
  <si>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</si>
  <si>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</si>
  <si>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</si>
  <si>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</si>
  <si>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</si>
  <si>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</si>
  <si>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</si>
  <si>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</si>
  <si>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</si>
  <si>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</si>
  <si>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</si>
  <si>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</si>
  <si>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</si>
  <si>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</si>
  <si>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</si>
  <si>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</si>
  <si>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</si>
  <si>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</si>
  <si>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</si>
  <si>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</si>
  <si>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</si>
  <si>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</si>
  <si>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</si>
  <si>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</si>
  <si>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</si>
  <si>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</si>
  <si>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</si>
  <si>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</si>
  <si>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09.07.2024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WYS:20240715
UPO:20240715</t>
    </r>
  </si>
  <si>
    <t>Zarządzenie
Nr 91/2024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</si>
  <si>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/2024
BSO
z dnia 16.07.2024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WYS:20240719
UPO:20240719</t>
    </r>
  </si>
  <si>
    <t>Zarządzenie
Nr 101/2024</t>
  </si>
  <si>
    <r>
      <t xml:space="preserve">URMSO
Nr VI/37/2024
z dnia
25.07.2024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</si>
  <si>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102/2024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</si>
  <si>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102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</si>
  <si>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</si>
  <si>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t>Zarządzenie
Nr 104/2024</t>
  </si>
  <si>
    <t>Zarządzenie
Nr 103/2024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</si>
  <si>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</si>
  <si>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</si>
  <si>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</si>
  <si>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</si>
  <si>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</si>
  <si>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</si>
  <si>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</si>
  <si>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WYS:20240902
UPO:20240902</t>
    </r>
  </si>
  <si>
    <t>Zarządzenie
Nr 120/2024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</si>
  <si>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WYS:20240902
UPO:20240902</t>
    </r>
  </si>
  <si>
    <t>Zarządzenie
Nr 127/2024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</si>
  <si>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</si>
  <si>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</si>
  <si>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</si>
  <si>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132/2024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</si>
  <si>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/2024
BSO
z dnia 06.09.2024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WYS:20240912
UPO:20240912</t>
    </r>
  </si>
  <si>
    <t>Zarządzenie
Nr 134/2024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</si>
  <si>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/2024
BSO
z dnia 13.09.2024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</si>
  <si>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</si>
  <si>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</si>
  <si>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</si>
  <si>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WYS:20240918
UPO:20240918</t>
    </r>
  </si>
  <si>
    <r>
      <t xml:space="preserve">URMSO
Nr VII/42/2024
z dnia
26.09.2024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rFont val="Czcionka tekstu podstawowego"/>
        <charset val="238"/>
      </rPr>
      <t>]</t>
    </r>
  </si>
  <si>
    <t>Zarządzenie
Nr 153/2024</t>
  </si>
  <si>
    <t>Zarządzenie
Nr 154/2024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</si>
  <si>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</si>
  <si>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155/2024</t>
  </si>
  <si>
    <t>Zarządzenie
Nr 156/2024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</si>
  <si>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WYS:20240930
UPO:20240930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</si>
  <si>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</si>
  <si>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</si>
  <si>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WYS:20241007
UPO:20241007</t>
    </r>
  </si>
  <si>
    <t>Zarządzenie
Nr 159/2024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</si>
  <si>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WYS:20241007
UPO:20241007</t>
    </r>
  </si>
  <si>
    <t>Zarządzenie
Nr 168/2024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</si>
  <si>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168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WYS:20241023
UPO:20241023</t>
    </r>
  </si>
  <si>
    <t>Zarządzenie
Nr 169/2024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</si>
  <si>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WYS:20241023
UPO:20241023</t>
    </r>
  </si>
  <si>
    <t>Zarządzenie
Nr 170/2024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</si>
  <si>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WYS:20241023
UPO:20241023</t>
    </r>
  </si>
  <si>
    <t>Zarządzenie
Nr 177/2024</t>
  </si>
  <si>
    <r>
      <t xml:space="preserve">URMSO
Nr VIII/51/2024
z dnia
30.10.2024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</si>
  <si>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t>Zarządzenie
Nr 178/2024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</si>
  <si>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178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WYS:20241105
UPO:20241105</t>
    </r>
  </si>
  <si>
    <t>Zarządzenie
Nr 179/2024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</si>
  <si>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179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WYS:20241105
UPO:20241105</t>
    </r>
  </si>
  <si>
    <t>Zarządzenie
Nr 180/2024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</si>
  <si>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180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WYS:20241105
UPO:20241105</t>
    </r>
  </si>
  <si>
    <t>Zarządzenie
Nr 185/2024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</si>
  <si>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WYS:20241119
UPO:20241119</t>
    </r>
  </si>
  <si>
    <t>Zarządzenie
Nr 186/2024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</si>
  <si>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WYS:20241119
UPO:20241119</t>
    </r>
  </si>
  <si>
    <t>Zarządzenie
Nr 187/2024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</si>
  <si>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WYS:20241119
UPO:20241119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</si>
  <si>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/2024
BSO
z dnia 12.11.2024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WYS:20241119
UPO:20241119</t>
    </r>
  </si>
  <si>
    <t>Zarządzenie
Nr 188/2024</t>
  </si>
  <si>
    <t>Zarządzenie
Nr 202/2024</t>
  </si>
  <si>
    <r>
      <t xml:space="preserve">URMSO
Nr IX/71/2024
z dnia
29.11.2024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rFont val="Czcionka tekstu podstawowego"/>
        <charset val="238"/>
      </rPr>
      <t>]</t>
    </r>
  </si>
  <si>
    <t>Zarządzenie
Nr 203/2024</t>
  </si>
  <si>
    <t>Zarządzenie
Nr 204/2024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</si>
  <si>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/2024
BSO
z dnia 29.11.2024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WYS:20241205
UPO:20241205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</si>
  <si>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/2024
BSO
z dnia 29.11.2024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WYS:20241205
UPO:20241205</t>
    </r>
  </si>
  <si>
    <t>Zarządzenie
Nr 205/2024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</si>
  <si>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205</t>
    </r>
    <r>
      <rPr>
        <b/>
        <sz val="11"/>
        <color indexed="8"/>
        <rFont val="Czcionka tekstu podstawowego"/>
        <charset val="238"/>
      </rPr>
      <t xml:space="preserve">/2024
BSO
z dnia 29.11.2024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WYS:20241205
UPO:20241205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</si>
  <si>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UPO:20240528</t>
    </r>
  </si>
  <si>
    <t>Zarządzenie
Nr 209/2024</t>
  </si>
  <si>
    <r>
      <t xml:space="preserve">URMSO
Nr X/79/2024
z dnia
12.12.2024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rFont val="Czcionka tekstu podstawowego"/>
        <charset val="238"/>
      </rPr>
      <t>]</t>
    </r>
  </si>
  <si>
    <t>Zarządzenie
Nr 210/2024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</si>
  <si>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/2024
BSO
z dnia 13.12.2024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WYS:20241219
UPO:20241219</t>
    </r>
  </si>
  <si>
    <t>Zarządzenie
Nr 211/2024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</si>
  <si>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/2024
BSO
z dnia 13.12.2024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WYS:20241219
UPO:20241219</t>
    </r>
  </si>
  <si>
    <t>Zarządzenie
Nr 212/2024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</si>
  <si>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/2024
BSO
z dnia 13.12.2024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WYS:20241219
UPO:20241219</t>
    </r>
  </si>
  <si>
    <t>Zarządzenie
Nr 228/2024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</si>
  <si>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/2024
BSO
z dnia 23.12.2024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WYS:20241227
UPO:20241227</t>
    </r>
  </si>
  <si>
    <t>Zarządzenie
Nr 229/2024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</si>
  <si>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/2024
BSO
z dnia 23.12.2024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WYS:20241227
UPO:20241227</t>
    </r>
  </si>
  <si>
    <t>Zarządzenie
Nr 230/2024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</si>
  <si>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230</t>
    </r>
    <r>
      <rPr>
        <b/>
        <sz val="11"/>
        <color indexed="8"/>
        <rFont val="Czcionka tekstu podstawowego"/>
        <charset val="238"/>
      </rPr>
      <t xml:space="preserve">/2024
BSO
z dnia 23.12.2024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WYS:20241227
UPO:20241227</t>
    </r>
  </si>
  <si>
    <t>Zarządzenie
Nr 233/2024</t>
  </si>
  <si>
    <r>
      <t xml:space="preserve">URMSO
Nr XI/84/2024
z dnia
30.12.2024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95</t>
    </r>
    <r>
      <rPr>
        <sz val="11"/>
        <rFont val="Czcionka tekstu podstawowego"/>
        <charset val="238"/>
      </rPr>
      <t>]</t>
    </r>
  </si>
  <si>
    <t>Zarządzenie
Nr 234/2024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</si>
  <si>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234</t>
    </r>
    <r>
      <rPr>
        <b/>
        <sz val="11"/>
        <color indexed="8"/>
        <rFont val="Czcionka tekstu podstawowego"/>
        <charset val="238"/>
      </rPr>
      <t xml:space="preserve">/2024
BSO
z dnia 31.12.2024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96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WYS:20250107
UPO:20250107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</si>
  <si>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31.12</t>
    </r>
    <r>
      <rPr>
        <b/>
        <sz val="11"/>
        <color indexed="56"/>
        <rFont val="Czcionka tekstu podstawowego"/>
        <charset val="238"/>
      </rPr>
      <t>.2024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</si>
</sst>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E29" sqref="E29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141</v>
      </c>
    </row>
    <row r="14" spans="2:4">
      <c r="D14" s="58" t="s">
        <v>142</v>
      </c>
    </row>
    <row r="15" spans="2:4">
      <c r="D15" s="49" t="s">
        <v>143</v>
      </c>
    </row>
    <row r="16" spans="2:4">
      <c r="D16" s="49"/>
    </row>
    <row r="17" spans="2:4">
      <c r="D17" s="49" t="s">
        <v>144</v>
      </c>
    </row>
    <row r="18" spans="2:4">
      <c r="D18" s="49"/>
    </row>
    <row r="19" spans="2:4">
      <c r="D19" s="49"/>
    </row>
    <row r="20" spans="2:4">
      <c r="C20" s="48"/>
      <c r="D20" s="49" t="s">
        <v>128</v>
      </c>
    </row>
    <row r="21" spans="2:4">
      <c r="B21" s="48"/>
      <c r="C21" s="48"/>
      <c r="D21" s="58" t="s">
        <v>129</v>
      </c>
    </row>
    <row r="22" spans="2:4">
      <c r="B22" s="48"/>
      <c r="C22" s="48"/>
      <c r="D22" s="49" t="s">
        <v>130</v>
      </c>
    </row>
    <row r="23" spans="2:4">
      <c r="B23" s="48"/>
      <c r="C23" s="48"/>
      <c r="D23" s="48"/>
    </row>
    <row r="24" spans="2:4">
      <c r="B24" s="48"/>
      <c r="C24" s="48"/>
      <c r="D24" s="49" t="s">
        <v>131</v>
      </c>
    </row>
    <row r="26" spans="2:4">
      <c r="D26" s="49"/>
    </row>
    <row r="27" spans="2:4">
      <c r="D27" s="49"/>
    </row>
    <row r="29" spans="2:4">
      <c r="D29" s="48" t="s">
        <v>132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2"/>
  <sheetViews>
    <sheetView topLeftCell="A59" workbookViewId="0">
      <selection activeCell="F5" sqref="F5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SUM(C6:C198)</f>
        <v>228725232.73999992</v>
      </c>
      <c r="D5" s="21">
        <f>SUM(D6:D198)</f>
        <v>210963907.17999998</v>
      </c>
      <c r="E5" s="21">
        <f>SUM(E6:E198)</f>
        <v>17563808.319999997</v>
      </c>
      <c r="F5" s="21">
        <f>SUM(F6:F198)</f>
        <v>197517.24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53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58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60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62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65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67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69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72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75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77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79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85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89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91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93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97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99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101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102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103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108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109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111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115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119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121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122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124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65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134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69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136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85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145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150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  <row r="42" spans="1:6" ht="25.5">
      <c r="A42" s="33" t="s">
        <v>95</v>
      </c>
      <c r="B42" s="52">
        <v>45482</v>
      </c>
      <c r="C42" s="19">
        <f t="shared" ref="C42" si="33">SUM(D42:F42)</f>
        <v>6448.79</v>
      </c>
      <c r="D42" s="18">
        <v>0</v>
      </c>
      <c r="E42" s="18">
        <v>6448.79</v>
      </c>
      <c r="F42" s="18">
        <v>0</v>
      </c>
    </row>
    <row r="43" spans="1:6" ht="25.5">
      <c r="A43" s="33" t="s">
        <v>153</v>
      </c>
      <c r="B43" s="52">
        <v>45489</v>
      </c>
      <c r="C43" s="19">
        <f t="shared" ref="C43" si="34">SUM(D43:F43)</f>
        <v>19928</v>
      </c>
      <c r="D43" s="18">
        <v>19928</v>
      </c>
      <c r="E43" s="18">
        <v>0</v>
      </c>
      <c r="F43" s="18">
        <v>0</v>
      </c>
    </row>
    <row r="44" spans="1:6" ht="25.5">
      <c r="A44" s="33" t="s">
        <v>155</v>
      </c>
      <c r="B44" s="52">
        <v>45499</v>
      </c>
      <c r="C44" s="19">
        <f t="shared" ref="C44" si="35">SUM(D44:F44)</f>
        <v>1371369.58</v>
      </c>
      <c r="D44" s="18">
        <v>1357329.58</v>
      </c>
      <c r="E44" s="18">
        <v>0</v>
      </c>
      <c r="F44" s="18">
        <v>14040</v>
      </c>
    </row>
    <row r="45" spans="1:6" ht="25.5">
      <c r="A45" s="33" t="s">
        <v>157</v>
      </c>
      <c r="B45" s="52">
        <v>45499</v>
      </c>
      <c r="C45" s="64">
        <f t="shared" ref="C45:C46" si="36">SUM(D45:F45)</f>
        <v>-1194490.2</v>
      </c>
      <c r="D45" s="18">
        <v>0</v>
      </c>
      <c r="E45" s="63">
        <v>-1194490.2</v>
      </c>
      <c r="F45" s="18">
        <v>0</v>
      </c>
    </row>
    <row r="46" spans="1:6" ht="25.5">
      <c r="A46" s="33" t="s">
        <v>160</v>
      </c>
      <c r="B46" s="52">
        <v>45499</v>
      </c>
      <c r="C46" s="19">
        <f t="shared" si="36"/>
        <v>160329.53</v>
      </c>
      <c r="D46" s="18">
        <v>160329.53</v>
      </c>
      <c r="E46" s="18">
        <v>0</v>
      </c>
      <c r="F46" s="18">
        <v>0</v>
      </c>
    </row>
    <row r="47" spans="1:6" ht="25.5">
      <c r="A47" s="33" t="s">
        <v>103</v>
      </c>
      <c r="B47" s="52">
        <v>45517</v>
      </c>
      <c r="C47" s="19">
        <f t="shared" ref="C47" si="37">SUM(D47:F47)</f>
        <v>18448.21</v>
      </c>
      <c r="D47" s="18">
        <v>18448.21</v>
      </c>
      <c r="E47" s="18">
        <v>0</v>
      </c>
      <c r="F47" s="18">
        <v>0</v>
      </c>
    </row>
    <row r="48" spans="1:6" ht="25.5">
      <c r="A48" s="33" t="s">
        <v>108</v>
      </c>
      <c r="B48" s="52">
        <v>45517</v>
      </c>
      <c r="C48" s="19">
        <f t="shared" ref="C48:C49" si="38">SUM(D48:F48)</f>
        <v>882215.48</v>
      </c>
      <c r="D48" s="18">
        <v>694578</v>
      </c>
      <c r="E48" s="18">
        <v>187637.48</v>
      </c>
      <c r="F48" s="18">
        <v>0</v>
      </c>
    </row>
    <row r="49" spans="1:6" ht="25.5">
      <c r="A49" s="33" t="s">
        <v>168</v>
      </c>
      <c r="B49" s="52">
        <v>45531</v>
      </c>
      <c r="C49" s="19">
        <f t="shared" si="38"/>
        <v>154908</v>
      </c>
      <c r="D49" s="18">
        <v>154908</v>
      </c>
      <c r="E49" s="18">
        <v>0</v>
      </c>
      <c r="F49" s="18">
        <v>0</v>
      </c>
    </row>
    <row r="50" spans="1:6" ht="25.5">
      <c r="A50" s="33" t="s">
        <v>170</v>
      </c>
      <c r="B50" s="52">
        <v>45531</v>
      </c>
      <c r="C50" s="19">
        <f t="shared" ref="C50:C52" si="39">SUM(D50:F50)</f>
        <v>68877.009999999995</v>
      </c>
      <c r="D50" s="18">
        <v>14375</v>
      </c>
      <c r="E50" s="63">
        <v>-5092.99</v>
      </c>
      <c r="F50" s="18">
        <v>59595</v>
      </c>
    </row>
    <row r="51" spans="1:6" ht="25.5">
      <c r="A51" s="33" t="s">
        <v>180</v>
      </c>
      <c r="B51" s="52">
        <v>45551</v>
      </c>
      <c r="C51" s="19">
        <f t="shared" si="39"/>
        <v>17815.95</v>
      </c>
      <c r="D51" s="18">
        <v>17815.95</v>
      </c>
      <c r="E51" s="18">
        <v>0</v>
      </c>
      <c r="F51" s="18">
        <v>0</v>
      </c>
    </row>
    <row r="52" spans="1:6" ht="25.5">
      <c r="A52" s="33" t="s">
        <v>182</v>
      </c>
      <c r="B52" s="52">
        <v>45551</v>
      </c>
      <c r="C52" s="19">
        <f t="shared" si="39"/>
        <v>55719.12</v>
      </c>
      <c r="D52" s="18">
        <v>0</v>
      </c>
      <c r="E52" s="18">
        <v>55719.12</v>
      </c>
      <c r="F52" s="18">
        <v>0</v>
      </c>
    </row>
    <row r="53" spans="1:6" ht="25.5">
      <c r="A53" s="33" t="s">
        <v>185</v>
      </c>
      <c r="B53" s="52">
        <v>45562</v>
      </c>
      <c r="C53" s="64">
        <f t="shared" ref="C53:C54" si="40">SUM(D53:F53)</f>
        <v>-4973421.17</v>
      </c>
      <c r="D53" s="63">
        <v>-5003421.17</v>
      </c>
      <c r="E53" s="18">
        <v>0</v>
      </c>
      <c r="F53" s="18">
        <v>30000</v>
      </c>
    </row>
    <row r="54" spans="1:6" ht="25.5">
      <c r="A54" s="33" t="s">
        <v>186</v>
      </c>
      <c r="B54" s="52">
        <v>45562</v>
      </c>
      <c r="C54" s="19">
        <f t="shared" si="40"/>
        <v>138587</v>
      </c>
      <c r="D54" s="18">
        <v>138587</v>
      </c>
      <c r="E54" s="18">
        <v>0</v>
      </c>
      <c r="F54" s="18">
        <v>0</v>
      </c>
    </row>
    <row r="55" spans="1:6" ht="25.5">
      <c r="A55" s="33" t="s">
        <v>188</v>
      </c>
      <c r="B55" s="52">
        <v>45562</v>
      </c>
      <c r="C55" s="64">
        <f t="shared" ref="C55:C56" si="41">SUM(D55:F55)</f>
        <v>-59030.720000000001</v>
      </c>
      <c r="D55" s="63">
        <v>-60218</v>
      </c>
      <c r="E55" s="18">
        <v>1187.28</v>
      </c>
      <c r="F55" s="18">
        <v>0</v>
      </c>
    </row>
    <row r="56" spans="1:6" ht="25.5">
      <c r="A56" s="33" t="s">
        <v>192</v>
      </c>
      <c r="B56" s="52">
        <v>45565</v>
      </c>
      <c r="C56" s="19">
        <f t="shared" si="41"/>
        <v>34685</v>
      </c>
      <c r="D56" s="18">
        <v>34685</v>
      </c>
      <c r="E56" s="18">
        <v>0</v>
      </c>
      <c r="F56" s="18">
        <v>0</v>
      </c>
    </row>
    <row r="57" spans="1:6" ht="25.5">
      <c r="A57" s="33" t="s">
        <v>196</v>
      </c>
      <c r="B57" s="52">
        <v>45582</v>
      </c>
      <c r="C57" s="19">
        <f t="shared" ref="C57" si="42">SUM(D57:F57)</f>
        <v>16682.830000000002</v>
      </c>
      <c r="D57" s="18">
        <v>16682.830000000002</v>
      </c>
      <c r="E57" s="18">
        <v>0</v>
      </c>
      <c r="F57" s="18">
        <v>0</v>
      </c>
    </row>
    <row r="58" spans="1:6" ht="25.5">
      <c r="A58" s="33" t="s">
        <v>198</v>
      </c>
      <c r="B58" s="52">
        <v>45582</v>
      </c>
      <c r="C58" s="19">
        <f t="shared" ref="C58" si="43">SUM(D58:F58)</f>
        <v>3379072.76</v>
      </c>
      <c r="D58" s="18">
        <v>66843</v>
      </c>
      <c r="E58" s="18">
        <v>3312229.76</v>
      </c>
      <c r="F58" s="18">
        <v>0</v>
      </c>
    </row>
    <row r="59" spans="1:6" ht="25.5">
      <c r="A59" s="33" t="s">
        <v>202</v>
      </c>
      <c r="B59" s="52">
        <v>45596</v>
      </c>
      <c r="C59" s="64">
        <f t="shared" ref="C59:C60" si="44">SUM(D59:F59)</f>
        <v>-1893738.6</v>
      </c>
      <c r="D59" s="63">
        <v>-1893738.6</v>
      </c>
      <c r="E59" s="18">
        <v>0</v>
      </c>
      <c r="F59" s="18">
        <v>0</v>
      </c>
    </row>
    <row r="60" spans="1:6" ht="25.5">
      <c r="A60" s="33" t="s">
        <v>204</v>
      </c>
      <c r="B60" s="52">
        <v>45596</v>
      </c>
      <c r="C60" s="19">
        <f t="shared" si="44"/>
        <v>152783.26</v>
      </c>
      <c r="D60" s="18">
        <v>152783.26</v>
      </c>
      <c r="E60" s="18">
        <v>0</v>
      </c>
      <c r="F60" s="18">
        <v>0</v>
      </c>
    </row>
    <row r="61" spans="1:6" ht="25.5">
      <c r="A61" s="33" t="s">
        <v>206</v>
      </c>
      <c r="B61" s="52">
        <v>45596</v>
      </c>
      <c r="C61" s="19">
        <f t="shared" ref="C61" si="45">SUM(D61:F61)</f>
        <v>101934.92</v>
      </c>
      <c r="D61" s="18">
        <v>21293</v>
      </c>
      <c r="E61" s="18">
        <v>80641.919999999998</v>
      </c>
      <c r="F61" s="18">
        <v>0</v>
      </c>
    </row>
    <row r="62" spans="1:6" ht="25.5">
      <c r="A62" s="33" t="s">
        <v>210</v>
      </c>
      <c r="B62" s="52">
        <v>45608</v>
      </c>
      <c r="C62" s="19">
        <f t="shared" ref="C62" si="46">SUM(D62:F62)</f>
        <v>17000</v>
      </c>
      <c r="D62" s="18">
        <v>17000</v>
      </c>
      <c r="E62" s="18">
        <v>0</v>
      </c>
      <c r="F62" s="18">
        <v>0</v>
      </c>
    </row>
    <row r="63" spans="1:6" ht="25.5">
      <c r="A63" s="33" t="s">
        <v>212</v>
      </c>
      <c r="B63" s="52">
        <v>45608</v>
      </c>
      <c r="C63" s="19">
        <f t="shared" ref="C63" si="47">SUM(D63:F63)</f>
        <v>158257.12</v>
      </c>
      <c r="D63" s="18">
        <v>0</v>
      </c>
      <c r="E63" s="18">
        <v>158257.12</v>
      </c>
      <c r="F63" s="18">
        <v>0</v>
      </c>
    </row>
    <row r="64" spans="1:6" ht="25.5">
      <c r="A64" s="33" t="s">
        <v>218</v>
      </c>
      <c r="B64" s="52">
        <v>45625</v>
      </c>
      <c r="C64" s="19">
        <f t="shared" ref="C64" si="48">SUM(D64:F64)</f>
        <v>1185573.8500000001</v>
      </c>
      <c r="D64" s="18">
        <v>1185573.8500000001</v>
      </c>
      <c r="E64" s="18">
        <v>0</v>
      </c>
      <c r="F64" s="18">
        <v>0</v>
      </c>
    </row>
    <row r="65" spans="1:6" ht="25.5">
      <c r="A65" s="33" t="s">
        <v>220</v>
      </c>
      <c r="B65" s="52">
        <v>45625</v>
      </c>
      <c r="C65" s="19">
        <f t="shared" ref="C65" si="49">SUM(D65:F65)</f>
        <v>158542.34</v>
      </c>
      <c r="D65" s="18">
        <v>158542.34</v>
      </c>
      <c r="E65" s="18">
        <v>0</v>
      </c>
      <c r="F65" s="18">
        <v>0</v>
      </c>
    </row>
    <row r="66" spans="1:6" ht="25.5">
      <c r="A66" s="33" t="s">
        <v>221</v>
      </c>
      <c r="B66" s="52">
        <v>45625</v>
      </c>
      <c r="C66" s="64">
        <f t="shared" ref="C66:C67" si="50">SUM(D66:F66)</f>
        <v>-100605.27</v>
      </c>
      <c r="D66" s="63">
        <v>-28231.200000000001</v>
      </c>
      <c r="E66" s="63">
        <v>-72374.070000000007</v>
      </c>
      <c r="F66" s="18">
        <v>0</v>
      </c>
    </row>
    <row r="67" spans="1:6" ht="25.5">
      <c r="A67" s="33" t="s">
        <v>227</v>
      </c>
      <c r="B67" s="52">
        <v>45639</v>
      </c>
      <c r="C67" s="19">
        <f>SUM(D67:F67)</f>
        <v>2860319.68</v>
      </c>
      <c r="D67" s="18">
        <v>2860319.68</v>
      </c>
      <c r="E67" s="18">
        <v>0</v>
      </c>
      <c r="F67" s="18">
        <v>0</v>
      </c>
    </row>
    <row r="68" spans="1:6" ht="25.5">
      <c r="A68" s="33" t="s">
        <v>229</v>
      </c>
      <c r="B68" s="52">
        <v>45639</v>
      </c>
      <c r="C68" s="19">
        <f>SUM(D68:F68)</f>
        <v>16384.669999999998</v>
      </c>
      <c r="D68" s="18">
        <v>16384.669999999998</v>
      </c>
      <c r="E68" s="18">
        <v>0</v>
      </c>
      <c r="F68" s="18">
        <v>0</v>
      </c>
    </row>
    <row r="69" spans="1:6" ht="25.5">
      <c r="A69" s="33" t="s">
        <v>231</v>
      </c>
      <c r="B69" s="52">
        <v>45639</v>
      </c>
      <c r="C69" s="19">
        <f>SUM(D69:F69)</f>
        <v>11670.24</v>
      </c>
      <c r="D69" s="18">
        <v>0</v>
      </c>
      <c r="E69" s="18">
        <v>0</v>
      </c>
      <c r="F69" s="18">
        <v>11670.24</v>
      </c>
    </row>
    <row r="70" spans="1:6" ht="25.5">
      <c r="A70" s="33" t="s">
        <v>235</v>
      </c>
      <c r="B70" s="52">
        <v>45649</v>
      </c>
      <c r="C70" s="19">
        <f>SUM(D70:F70)</f>
        <v>149362</v>
      </c>
      <c r="D70" s="18">
        <v>149362</v>
      </c>
      <c r="E70" s="18">
        <v>0</v>
      </c>
      <c r="F70" s="18">
        <v>0</v>
      </c>
    </row>
    <row r="71" spans="1:6" ht="25.5">
      <c r="A71" s="33" t="s">
        <v>237</v>
      </c>
      <c r="B71" s="52">
        <v>45649</v>
      </c>
      <c r="C71" s="19">
        <f>SUM(D71:F71)</f>
        <v>15818.4</v>
      </c>
      <c r="D71" s="18">
        <v>9638.4</v>
      </c>
      <c r="E71" s="18">
        <v>6180</v>
      </c>
      <c r="F71" s="18">
        <v>0</v>
      </c>
    </row>
    <row r="72" spans="1:6" ht="25.5">
      <c r="A72" s="33" t="s">
        <v>241</v>
      </c>
      <c r="B72" s="52">
        <v>45657</v>
      </c>
      <c r="C72" s="19">
        <f>SUM(D72:F72)</f>
        <v>336240.2</v>
      </c>
      <c r="D72" s="18">
        <v>336240.2</v>
      </c>
      <c r="E72" s="18">
        <v>0</v>
      </c>
      <c r="F7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2"/>
  <sheetViews>
    <sheetView topLeftCell="A87" workbookViewId="0">
      <selection activeCell="F9" sqref="F9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246423410.49999991</v>
      </c>
      <c r="D5" s="21">
        <f>SUM(D6:D200)</f>
        <v>228584296.93999997</v>
      </c>
      <c r="E5" s="21">
        <f>SUM(E6:E200)</f>
        <v>17563808.319999997</v>
      </c>
      <c r="F5" s="21">
        <f>SUM(F6:F200)</f>
        <v>275305.24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52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53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55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58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60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62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63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65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67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69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71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72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75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77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79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81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83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85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87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89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91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93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95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97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99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101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102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103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108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109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111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113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115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117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119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121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122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123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124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65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134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69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136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138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85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145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147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150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  <row r="55" spans="1:6" ht="25.5">
      <c r="A55" s="33" t="s">
        <v>95</v>
      </c>
      <c r="B55" s="52">
        <v>45482</v>
      </c>
      <c r="C55" s="19">
        <f t="shared" ref="C55" si="45">SUM(D55:F55)</f>
        <v>6448.79</v>
      </c>
      <c r="D55" s="18">
        <v>0</v>
      </c>
      <c r="E55" s="18">
        <v>6448.79</v>
      </c>
      <c r="F55" s="18">
        <v>0</v>
      </c>
    </row>
    <row r="56" spans="1:6" ht="25.5">
      <c r="A56" s="33" t="s">
        <v>153</v>
      </c>
      <c r="B56" s="52">
        <v>45489</v>
      </c>
      <c r="C56" s="19">
        <f t="shared" ref="C56" si="46">SUM(D56:F56)</f>
        <v>19928</v>
      </c>
      <c r="D56" s="18">
        <v>19928</v>
      </c>
      <c r="E56" s="18">
        <v>0</v>
      </c>
      <c r="F56" s="18">
        <v>0</v>
      </c>
    </row>
    <row r="57" spans="1:6" ht="25.5">
      <c r="A57" s="33" t="s">
        <v>155</v>
      </c>
      <c r="B57" s="52">
        <v>45499</v>
      </c>
      <c r="C57" s="19">
        <f t="shared" ref="C57" si="47">SUM(D57:F57)</f>
        <v>1371369.58</v>
      </c>
      <c r="D57" s="18">
        <v>1357329.58</v>
      </c>
      <c r="E57" s="18">
        <v>0</v>
      </c>
      <c r="F57" s="18">
        <v>14040</v>
      </c>
    </row>
    <row r="58" spans="1:6" ht="25.5">
      <c r="A58" s="33" t="s">
        <v>157</v>
      </c>
      <c r="B58" s="52">
        <v>45499</v>
      </c>
      <c r="C58" s="64">
        <f t="shared" ref="C58" si="48">SUM(D58:F58)</f>
        <v>-1194490.2</v>
      </c>
      <c r="D58" s="18">
        <v>0</v>
      </c>
      <c r="E58" s="63">
        <v>-1194490.2</v>
      </c>
      <c r="F58" s="18">
        <v>0</v>
      </c>
    </row>
    <row r="59" spans="1:6" ht="25.5">
      <c r="A59" s="33" t="s">
        <v>161</v>
      </c>
      <c r="B59" s="52">
        <v>45499</v>
      </c>
      <c r="C59" s="19">
        <f t="shared" ref="C59:C6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160</v>
      </c>
      <c r="B60" s="52">
        <v>45499</v>
      </c>
      <c r="C60" s="19">
        <f t="shared" si="49"/>
        <v>160329.53</v>
      </c>
      <c r="D60" s="18">
        <v>160329.53</v>
      </c>
      <c r="E60" s="18">
        <v>0</v>
      </c>
      <c r="F60" s="18">
        <v>0</v>
      </c>
    </row>
    <row r="61" spans="1:6" ht="25.5">
      <c r="A61" s="33" t="s">
        <v>103</v>
      </c>
      <c r="B61" s="52">
        <v>45517</v>
      </c>
      <c r="C61" s="19">
        <f t="shared" si="49"/>
        <v>18448.21</v>
      </c>
      <c r="D61" s="18">
        <v>18448.21</v>
      </c>
      <c r="E61" s="18">
        <v>0</v>
      </c>
      <c r="F61" s="18">
        <v>0</v>
      </c>
    </row>
    <row r="62" spans="1:6" ht="25.5">
      <c r="A62" s="33" t="s">
        <v>108</v>
      </c>
      <c r="B62" s="52">
        <v>45517</v>
      </c>
      <c r="C62" s="19">
        <f t="shared" si="49"/>
        <v>882215.48</v>
      </c>
      <c r="D62" s="18">
        <v>694578</v>
      </c>
      <c r="E62" s="18">
        <v>187637.48</v>
      </c>
      <c r="F62" s="18">
        <v>0</v>
      </c>
    </row>
    <row r="63" spans="1:6" ht="25.5">
      <c r="A63" s="33" t="s">
        <v>113</v>
      </c>
      <c r="B63" s="52">
        <v>45523</v>
      </c>
      <c r="C63" s="19">
        <f t="shared" si="49"/>
        <v>0</v>
      </c>
      <c r="D63" s="18">
        <v>0</v>
      </c>
      <c r="E63" s="18">
        <v>0</v>
      </c>
      <c r="F63" s="18">
        <v>0</v>
      </c>
    </row>
    <row r="64" spans="1:6" ht="25.5">
      <c r="A64" s="33" t="s">
        <v>166</v>
      </c>
      <c r="B64" s="52">
        <v>45523</v>
      </c>
      <c r="C64" s="19">
        <f t="shared" si="49"/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168</v>
      </c>
      <c r="B65" s="52">
        <v>45531</v>
      </c>
      <c r="C65" s="19">
        <f t="shared" si="49"/>
        <v>154908</v>
      </c>
      <c r="D65" s="18">
        <v>154908</v>
      </c>
      <c r="E65" s="18">
        <v>0</v>
      </c>
      <c r="F65" s="18">
        <v>0</v>
      </c>
    </row>
    <row r="66" spans="1:6" ht="25.5">
      <c r="A66" s="33" t="s">
        <v>170</v>
      </c>
      <c r="B66" s="52">
        <v>45531</v>
      </c>
      <c r="C66" s="19">
        <f t="shared" si="49"/>
        <v>68877.009999999995</v>
      </c>
      <c r="D66" s="18">
        <v>14375</v>
      </c>
      <c r="E66" s="63">
        <v>-5092.99</v>
      </c>
      <c r="F66" s="18">
        <v>59595</v>
      </c>
    </row>
    <row r="67" spans="1:6" ht="25.5">
      <c r="A67" s="33" t="s">
        <v>172</v>
      </c>
      <c r="B67" s="52">
        <v>45534</v>
      </c>
      <c r="C67" s="19">
        <f t="shared" si="49"/>
        <v>0</v>
      </c>
      <c r="D67" s="18">
        <v>0</v>
      </c>
      <c r="E67" s="18">
        <v>0</v>
      </c>
      <c r="F67" s="18">
        <v>0</v>
      </c>
    </row>
    <row r="68" spans="1:6" ht="25.5">
      <c r="A68" s="33" t="s">
        <v>174</v>
      </c>
      <c r="B68" s="52">
        <v>45534</v>
      </c>
      <c r="C68" s="19">
        <f t="shared" si="49"/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176</v>
      </c>
      <c r="B69" s="52">
        <v>45541</v>
      </c>
      <c r="C69" s="19">
        <f t="shared" si="49"/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178</v>
      </c>
      <c r="B70" s="52">
        <v>45548</v>
      </c>
      <c r="C70" s="19">
        <f t="shared" ref="C70" si="50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180</v>
      </c>
      <c r="B71" s="52">
        <v>45551</v>
      </c>
      <c r="C71" s="19">
        <f t="shared" ref="C71" si="51">SUM(D71:F71)</f>
        <v>17815.95</v>
      </c>
      <c r="D71" s="18">
        <v>17815.95</v>
      </c>
      <c r="E71" s="18">
        <v>0</v>
      </c>
      <c r="F71" s="18">
        <v>0</v>
      </c>
    </row>
    <row r="72" spans="1:6" ht="25.5">
      <c r="A72" s="33" t="s">
        <v>182</v>
      </c>
      <c r="B72" s="52">
        <v>45551</v>
      </c>
      <c r="C72" s="19">
        <f t="shared" ref="C72" si="52">SUM(D72:F72)</f>
        <v>55719.12</v>
      </c>
      <c r="D72" s="18">
        <v>0</v>
      </c>
      <c r="E72" s="18">
        <v>55719.12</v>
      </c>
      <c r="F72" s="18">
        <v>0</v>
      </c>
    </row>
    <row r="73" spans="1:6" ht="25.5">
      <c r="A73" s="33" t="s">
        <v>185</v>
      </c>
      <c r="B73" s="52">
        <v>45562</v>
      </c>
      <c r="C73" s="64">
        <f t="shared" ref="C73:C74" si="53">SUM(D73:F73)</f>
        <v>-3614279.22</v>
      </c>
      <c r="D73" s="63">
        <v>-3644279.22</v>
      </c>
      <c r="E73" s="18">
        <v>0</v>
      </c>
      <c r="F73" s="18">
        <v>30000</v>
      </c>
    </row>
    <row r="74" spans="1:6" ht="25.5">
      <c r="A74" s="33" t="s">
        <v>186</v>
      </c>
      <c r="B74" s="52">
        <v>45562</v>
      </c>
      <c r="C74" s="19">
        <f t="shared" si="53"/>
        <v>138587</v>
      </c>
      <c r="D74" s="18">
        <v>138587</v>
      </c>
      <c r="E74" s="18">
        <v>0</v>
      </c>
      <c r="F74" s="18">
        <v>0</v>
      </c>
    </row>
    <row r="75" spans="1:6" ht="25.5">
      <c r="A75" s="33" t="s">
        <v>188</v>
      </c>
      <c r="B75" s="52">
        <v>45562</v>
      </c>
      <c r="C75" s="64">
        <f t="shared" ref="C75:C76" si="54">SUM(D75:F75)</f>
        <v>-59030.720000000001</v>
      </c>
      <c r="D75" s="63">
        <v>-60218</v>
      </c>
      <c r="E75" s="18">
        <v>1187.28</v>
      </c>
      <c r="F75" s="18">
        <v>0</v>
      </c>
    </row>
    <row r="76" spans="1:6" ht="25.5">
      <c r="A76" s="33" t="s">
        <v>189</v>
      </c>
      <c r="B76" s="52">
        <v>45562</v>
      </c>
      <c r="C76" s="19">
        <f t="shared" si="54"/>
        <v>0</v>
      </c>
      <c r="D76" s="18">
        <v>0</v>
      </c>
      <c r="E76" s="18">
        <v>0</v>
      </c>
      <c r="F76" s="18">
        <v>0</v>
      </c>
    </row>
    <row r="77" spans="1:6" ht="25.5">
      <c r="A77" s="33" t="s">
        <v>192</v>
      </c>
      <c r="B77" s="52">
        <v>45565</v>
      </c>
      <c r="C77" s="19">
        <f t="shared" ref="C77:C78" si="55">SUM(D77:F77)</f>
        <v>34685</v>
      </c>
      <c r="D77" s="18">
        <v>34685</v>
      </c>
      <c r="E77" s="18">
        <v>0</v>
      </c>
      <c r="F77" s="18">
        <v>0</v>
      </c>
    </row>
    <row r="78" spans="1:6" ht="25.5">
      <c r="A78" s="33" t="s">
        <v>194</v>
      </c>
      <c r="B78" s="52">
        <v>45565</v>
      </c>
      <c r="C78" s="19">
        <f t="shared" si="55"/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196</v>
      </c>
      <c r="B79" s="52">
        <v>45582</v>
      </c>
      <c r="C79" s="19">
        <f t="shared" ref="C79" si="56">SUM(D79:F79)</f>
        <v>16682.830000000002</v>
      </c>
      <c r="D79" s="18">
        <v>16682.830000000002</v>
      </c>
      <c r="E79" s="18">
        <v>0</v>
      </c>
      <c r="F79" s="18">
        <v>0</v>
      </c>
    </row>
    <row r="80" spans="1:6" ht="25.5">
      <c r="A80" s="33" t="s">
        <v>198</v>
      </c>
      <c r="B80" s="52">
        <v>45582</v>
      </c>
      <c r="C80" s="19">
        <f t="shared" ref="C80" si="57">SUM(D80:F80)</f>
        <v>3379072.76</v>
      </c>
      <c r="D80" s="18">
        <v>66843</v>
      </c>
      <c r="E80" s="18">
        <v>3312229.76</v>
      </c>
      <c r="F80" s="18">
        <v>0</v>
      </c>
    </row>
    <row r="81" spans="1:6" ht="25.5">
      <c r="A81" s="33" t="s">
        <v>200</v>
      </c>
      <c r="B81" s="52">
        <v>45582</v>
      </c>
      <c r="C81" s="19">
        <f t="shared" ref="C81" si="58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202</v>
      </c>
      <c r="B82" s="52">
        <v>45596</v>
      </c>
      <c r="C82" s="64">
        <f t="shared" ref="C82:C83" si="59">SUM(D82:F82)</f>
        <v>-928783.59</v>
      </c>
      <c r="D82" s="63">
        <v>-928783.59</v>
      </c>
      <c r="E82" s="18">
        <v>0</v>
      </c>
      <c r="F82" s="18">
        <v>0</v>
      </c>
    </row>
    <row r="83" spans="1:6" ht="25.5">
      <c r="A83" s="33" t="s">
        <v>204</v>
      </c>
      <c r="B83" s="52">
        <v>45596</v>
      </c>
      <c r="C83" s="19">
        <f t="shared" si="59"/>
        <v>152783.26</v>
      </c>
      <c r="D83" s="18">
        <v>152783.26</v>
      </c>
      <c r="E83" s="18">
        <v>0</v>
      </c>
      <c r="F83" s="18">
        <v>0</v>
      </c>
    </row>
    <row r="84" spans="1:6" ht="25.5">
      <c r="A84" s="33" t="s">
        <v>206</v>
      </c>
      <c r="B84" s="52">
        <v>45596</v>
      </c>
      <c r="C84" s="19">
        <f t="shared" ref="C84" si="60">SUM(D84:F84)</f>
        <v>101934.92</v>
      </c>
      <c r="D84" s="18">
        <v>21293</v>
      </c>
      <c r="E84" s="18">
        <v>80641.919999999998</v>
      </c>
      <c r="F84" s="18">
        <v>0</v>
      </c>
    </row>
    <row r="85" spans="1:6" ht="25.5">
      <c r="A85" s="33" t="s">
        <v>208</v>
      </c>
      <c r="B85" s="52">
        <v>45596</v>
      </c>
      <c r="C85" s="19">
        <f t="shared" ref="C85" si="61">SUM(D85:F85)</f>
        <v>0</v>
      </c>
      <c r="D85" s="18">
        <v>0</v>
      </c>
      <c r="E85" s="18">
        <v>0</v>
      </c>
      <c r="F85" s="18">
        <v>0</v>
      </c>
    </row>
    <row r="86" spans="1:6" ht="25.5">
      <c r="A86" s="33" t="s">
        <v>210</v>
      </c>
      <c r="B86" s="52">
        <v>45608</v>
      </c>
      <c r="C86" s="19">
        <f t="shared" ref="C86" si="62">SUM(D86:F86)</f>
        <v>17000</v>
      </c>
      <c r="D86" s="18">
        <v>17000</v>
      </c>
      <c r="E86" s="18">
        <v>0</v>
      </c>
      <c r="F86" s="18">
        <v>0</v>
      </c>
    </row>
    <row r="87" spans="1:6" ht="25.5">
      <c r="A87" s="33" t="s">
        <v>212</v>
      </c>
      <c r="B87" s="52">
        <v>45608</v>
      </c>
      <c r="C87" s="19">
        <f t="shared" ref="C87" si="63">SUM(D87:F87)</f>
        <v>158257.12</v>
      </c>
      <c r="D87" s="18">
        <v>0</v>
      </c>
      <c r="E87" s="18">
        <v>158257.12</v>
      </c>
      <c r="F87" s="18">
        <v>0</v>
      </c>
    </row>
    <row r="88" spans="1:6" ht="25.5">
      <c r="A88" s="33" t="s">
        <v>214</v>
      </c>
      <c r="B88" s="52">
        <v>45608</v>
      </c>
      <c r="C88" s="19">
        <f t="shared" ref="C88" si="64">SUM(D88:F88)</f>
        <v>0</v>
      </c>
      <c r="D88" s="18">
        <v>0</v>
      </c>
      <c r="E88" s="18">
        <v>0</v>
      </c>
      <c r="F88" s="18">
        <v>0</v>
      </c>
    </row>
    <row r="89" spans="1:6" ht="25.5">
      <c r="A89" s="33" t="s">
        <v>217</v>
      </c>
      <c r="B89" s="52">
        <v>45608</v>
      </c>
      <c r="C89" s="19">
        <f t="shared" ref="C89" si="65">SUM(D89:F89)</f>
        <v>0</v>
      </c>
      <c r="D89" s="18">
        <v>0</v>
      </c>
      <c r="E89" s="18">
        <v>0</v>
      </c>
      <c r="F89" s="18">
        <v>0</v>
      </c>
    </row>
    <row r="90" spans="1:6" ht="25.5">
      <c r="A90" s="33" t="s">
        <v>218</v>
      </c>
      <c r="B90" s="52">
        <v>45625</v>
      </c>
      <c r="C90" s="19">
        <f t="shared" ref="C90" si="66">SUM(D90:F90)</f>
        <v>1769500</v>
      </c>
      <c r="D90" s="18">
        <v>1769500</v>
      </c>
      <c r="E90" s="18">
        <v>0</v>
      </c>
      <c r="F90" s="18">
        <v>0</v>
      </c>
    </row>
    <row r="91" spans="1:6" ht="25.5">
      <c r="A91" s="33" t="s">
        <v>220</v>
      </c>
      <c r="B91" s="52">
        <v>45625</v>
      </c>
      <c r="C91" s="19">
        <f t="shared" ref="C91" si="67">SUM(D91:F91)</f>
        <v>158542.34</v>
      </c>
      <c r="D91" s="18">
        <v>158542.34</v>
      </c>
      <c r="E91" s="18">
        <v>0</v>
      </c>
      <c r="F91" s="18">
        <v>0</v>
      </c>
    </row>
    <row r="92" spans="1:6" ht="25.5">
      <c r="A92" s="33" t="s">
        <v>221</v>
      </c>
      <c r="B92" s="52">
        <v>45625</v>
      </c>
      <c r="C92" s="64">
        <f t="shared" ref="C92" si="68">SUM(D92:F92)</f>
        <v>-100605.27</v>
      </c>
      <c r="D92" s="63">
        <v>-28231.200000000001</v>
      </c>
      <c r="E92" s="63">
        <v>-72374.070000000007</v>
      </c>
      <c r="F92" s="18">
        <v>0</v>
      </c>
    </row>
    <row r="93" spans="1:6" ht="25.5">
      <c r="A93" s="33" t="s">
        <v>224</v>
      </c>
      <c r="B93" s="52">
        <v>45625</v>
      </c>
      <c r="C93" s="19">
        <f t="shared" ref="C93:C94" si="69">SUM(D93:F93)</f>
        <v>0</v>
      </c>
      <c r="D93" s="18">
        <v>0</v>
      </c>
      <c r="E93" s="18">
        <v>0</v>
      </c>
      <c r="F93" s="18">
        <v>0</v>
      </c>
    </row>
    <row r="94" spans="1:6" ht="25.5">
      <c r="A94" s="33" t="s">
        <v>227</v>
      </c>
      <c r="B94" s="52">
        <v>45639</v>
      </c>
      <c r="C94" s="19">
        <f t="shared" si="69"/>
        <v>1248577.68</v>
      </c>
      <c r="D94" s="18">
        <v>1248577.68</v>
      </c>
      <c r="E94" s="18">
        <v>0</v>
      </c>
      <c r="F94" s="18">
        <v>0</v>
      </c>
    </row>
    <row r="95" spans="1:6" ht="25.5">
      <c r="A95" s="33" t="s">
        <v>229</v>
      </c>
      <c r="B95" s="52">
        <v>45639</v>
      </c>
      <c r="C95" s="19">
        <f t="shared" ref="C95" si="70">SUM(D95:F95)</f>
        <v>16384.669999999998</v>
      </c>
      <c r="D95" s="18">
        <v>16384.669999999998</v>
      </c>
      <c r="E95" s="18">
        <v>0</v>
      </c>
      <c r="F95" s="18">
        <v>0</v>
      </c>
    </row>
    <row r="96" spans="1:6" ht="25.5">
      <c r="A96" s="33" t="s">
        <v>231</v>
      </c>
      <c r="B96" s="52">
        <v>45639</v>
      </c>
      <c r="C96" s="19">
        <f t="shared" ref="C96" si="71">SUM(D96:F96)</f>
        <v>11670.24</v>
      </c>
      <c r="D96" s="18">
        <v>0</v>
      </c>
      <c r="E96" s="18">
        <v>0</v>
      </c>
      <c r="F96" s="18">
        <v>11670.24</v>
      </c>
    </row>
    <row r="97" spans="1:6" ht="25.5">
      <c r="A97" s="33" t="s">
        <v>233</v>
      </c>
      <c r="B97" s="52">
        <v>45639</v>
      </c>
      <c r="C97" s="19">
        <f t="shared" ref="C97" si="72">SUM(D97:F97)</f>
        <v>0</v>
      </c>
      <c r="D97" s="18">
        <v>0</v>
      </c>
      <c r="E97" s="18">
        <v>0</v>
      </c>
      <c r="F97" s="18">
        <v>0</v>
      </c>
    </row>
    <row r="98" spans="1:6" ht="25.5">
      <c r="A98" s="33" t="s">
        <v>235</v>
      </c>
      <c r="B98" s="52">
        <v>45649</v>
      </c>
      <c r="C98" s="19">
        <f t="shared" ref="C98" si="73">SUM(D98:F98)</f>
        <v>149362</v>
      </c>
      <c r="D98" s="18">
        <v>149362</v>
      </c>
      <c r="E98" s="18">
        <v>0</v>
      </c>
      <c r="F98" s="18">
        <v>0</v>
      </c>
    </row>
    <row r="99" spans="1:6" ht="25.5">
      <c r="A99" s="33" t="s">
        <v>237</v>
      </c>
      <c r="B99" s="52">
        <v>45649</v>
      </c>
      <c r="C99" s="19">
        <f t="shared" ref="C99" si="74">SUM(D99:F99)</f>
        <v>15818.4</v>
      </c>
      <c r="D99" s="18">
        <v>9638.4</v>
      </c>
      <c r="E99" s="18">
        <v>6180</v>
      </c>
      <c r="F99" s="18">
        <v>0</v>
      </c>
    </row>
    <row r="100" spans="1:6" ht="25.5">
      <c r="A100" s="33" t="s">
        <v>239</v>
      </c>
      <c r="B100" s="52">
        <v>45649</v>
      </c>
      <c r="C100" s="19">
        <f t="shared" ref="C100" si="75">SUM(D100:F100)</f>
        <v>0</v>
      </c>
      <c r="D100" s="18">
        <v>0</v>
      </c>
      <c r="E100" s="18">
        <v>0</v>
      </c>
      <c r="F100" s="18">
        <v>0</v>
      </c>
    </row>
    <row r="101" spans="1:6" ht="25.5">
      <c r="A101" s="33" t="s">
        <v>241</v>
      </c>
      <c r="B101" s="52">
        <v>45657</v>
      </c>
      <c r="C101" s="19">
        <f t="shared" ref="C101" si="76">SUM(D101:F101)</f>
        <v>60290.2</v>
      </c>
      <c r="D101" s="18">
        <v>60290.2</v>
      </c>
      <c r="E101" s="18">
        <v>0</v>
      </c>
      <c r="F101" s="18">
        <v>0</v>
      </c>
    </row>
    <row r="102" spans="1:6" ht="25.5">
      <c r="A102" s="33" t="s">
        <v>243</v>
      </c>
      <c r="B102" s="52">
        <v>45657</v>
      </c>
      <c r="C102" s="19">
        <f t="shared" ref="C102" si="77">SUM(D102:F102)</f>
        <v>0</v>
      </c>
      <c r="D102" s="18">
        <v>0</v>
      </c>
      <c r="E102" s="18">
        <v>0</v>
      </c>
      <c r="F10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U30"/>
  <sheetViews>
    <sheetView workbookViewId="0">
      <pane xSplit="1" topLeftCell="CP1" activePane="topRight" state="frozen"/>
      <selection activeCell="A2" sqref="A2"/>
      <selection pane="topRight" activeCell="CX4" sqref="CX4"/>
    </sheetView>
  </sheetViews>
  <sheetFormatPr defaultRowHeight="14.25"/>
  <cols>
    <col min="1" max="1" width="51.625" customWidth="1"/>
    <col min="2" max="2" width="20.625" customWidth="1"/>
    <col min="3" max="98" width="20.625" style="30" customWidth="1"/>
    <col min="99" max="99" width="21.625" customWidth="1"/>
  </cols>
  <sheetData>
    <row r="1" spans="1:99">
      <c r="CU1" s="4" t="s">
        <v>8</v>
      </c>
    </row>
    <row r="2" spans="1:99" ht="120" customHeight="1">
      <c r="A2" s="3" t="s">
        <v>0</v>
      </c>
      <c r="B2" s="44" t="s">
        <v>51</v>
      </c>
      <c r="C2" s="50" t="s">
        <v>50</v>
      </c>
      <c r="D2" s="50" t="s">
        <v>54</v>
      </c>
      <c r="E2" s="50" t="s">
        <v>57</v>
      </c>
      <c r="F2" s="50" t="s">
        <v>59</v>
      </c>
      <c r="G2" s="50" t="s">
        <v>61</v>
      </c>
      <c r="H2" s="61" t="s">
        <v>56</v>
      </c>
      <c r="I2" s="50" t="s">
        <v>64</v>
      </c>
      <c r="J2" s="50" t="s">
        <v>66</v>
      </c>
      <c r="K2" s="50" t="s">
        <v>68</v>
      </c>
      <c r="L2" s="50" t="s">
        <v>70</v>
      </c>
      <c r="M2" s="50" t="s">
        <v>73</v>
      </c>
      <c r="N2" s="50" t="s">
        <v>74</v>
      </c>
      <c r="O2" s="61" t="s">
        <v>76</v>
      </c>
      <c r="P2" s="50" t="s">
        <v>78</v>
      </c>
      <c r="Q2" s="50" t="s">
        <v>80</v>
      </c>
      <c r="R2" s="50" t="s">
        <v>82</v>
      </c>
      <c r="S2" s="50" t="s">
        <v>84</v>
      </c>
      <c r="T2" s="50" t="s">
        <v>86</v>
      </c>
      <c r="U2" s="50" t="s">
        <v>88</v>
      </c>
      <c r="V2" s="50" t="s">
        <v>90</v>
      </c>
      <c r="W2" s="61" t="s">
        <v>92</v>
      </c>
      <c r="X2" s="50" t="s">
        <v>94</v>
      </c>
      <c r="Y2" s="50" t="s">
        <v>96</v>
      </c>
      <c r="Z2" s="50" t="s">
        <v>98</v>
      </c>
      <c r="AA2" s="50" t="s">
        <v>100</v>
      </c>
      <c r="AB2" s="50" t="s">
        <v>105</v>
      </c>
      <c r="AC2" s="50" t="s">
        <v>106</v>
      </c>
      <c r="AD2" s="50" t="s">
        <v>107</v>
      </c>
      <c r="AE2" s="61" t="s">
        <v>104</v>
      </c>
      <c r="AF2" s="50" t="s">
        <v>110</v>
      </c>
      <c r="AG2" s="50" t="s">
        <v>112</v>
      </c>
      <c r="AH2" s="50" t="s">
        <v>114</v>
      </c>
      <c r="AI2" s="50" t="s">
        <v>116</v>
      </c>
      <c r="AJ2" s="50" t="s">
        <v>118</v>
      </c>
      <c r="AK2" s="50" t="s">
        <v>226</v>
      </c>
      <c r="AL2" s="61" t="s">
        <v>120</v>
      </c>
      <c r="AM2" s="59" t="s">
        <v>125</v>
      </c>
      <c r="AN2" s="59" t="s">
        <v>126</v>
      </c>
      <c r="AO2" s="59" t="s">
        <v>127</v>
      </c>
      <c r="AP2" s="59" t="s">
        <v>133</v>
      </c>
      <c r="AQ2" s="59" t="s">
        <v>135</v>
      </c>
      <c r="AR2" s="59" t="s">
        <v>137</v>
      </c>
      <c r="AS2" s="59" t="s">
        <v>139</v>
      </c>
      <c r="AT2" s="59" t="s">
        <v>146</v>
      </c>
      <c r="AU2" s="61" t="s">
        <v>140</v>
      </c>
      <c r="AV2" s="59" t="s">
        <v>149</v>
      </c>
      <c r="AW2" s="59" t="s">
        <v>148</v>
      </c>
      <c r="AX2" s="59" t="s">
        <v>151</v>
      </c>
      <c r="AY2" s="59" t="s">
        <v>152</v>
      </c>
      <c r="AZ2" s="59" t="s">
        <v>154</v>
      </c>
      <c r="BA2" s="61" t="s">
        <v>156</v>
      </c>
      <c r="BB2" s="59" t="s">
        <v>158</v>
      </c>
      <c r="BC2" s="59" t="s">
        <v>159</v>
      </c>
      <c r="BD2" s="59" t="s">
        <v>162</v>
      </c>
      <c r="BE2" s="59" t="s">
        <v>163</v>
      </c>
      <c r="BF2" s="59" t="s">
        <v>164</v>
      </c>
      <c r="BG2" s="59" t="s">
        <v>165</v>
      </c>
      <c r="BH2" s="59" t="s">
        <v>167</v>
      </c>
      <c r="BI2" s="59" t="s">
        <v>169</v>
      </c>
      <c r="BJ2" s="59" t="s">
        <v>171</v>
      </c>
      <c r="BK2" s="59" t="s">
        <v>173</v>
      </c>
      <c r="BL2" s="59" t="s">
        <v>175</v>
      </c>
      <c r="BM2" s="59" t="s">
        <v>177</v>
      </c>
      <c r="BN2" s="59" t="s">
        <v>179</v>
      </c>
      <c r="BO2" s="59" t="s">
        <v>181</v>
      </c>
      <c r="BP2" s="59" t="s">
        <v>183</v>
      </c>
      <c r="BQ2" s="61" t="s">
        <v>184</v>
      </c>
      <c r="BR2" s="59" t="s">
        <v>187</v>
      </c>
      <c r="BS2" s="59" t="s">
        <v>190</v>
      </c>
      <c r="BT2" s="59" t="s">
        <v>191</v>
      </c>
      <c r="BU2" s="59" t="s">
        <v>193</v>
      </c>
      <c r="BV2" s="59" t="s">
        <v>195</v>
      </c>
      <c r="BW2" s="59" t="s">
        <v>197</v>
      </c>
      <c r="BX2" s="59" t="s">
        <v>199</v>
      </c>
      <c r="BY2" s="59" t="s">
        <v>201</v>
      </c>
      <c r="BZ2" s="61" t="s">
        <v>203</v>
      </c>
      <c r="CA2" s="59" t="s">
        <v>205</v>
      </c>
      <c r="CB2" s="59" t="s">
        <v>207</v>
      </c>
      <c r="CC2" s="59" t="s">
        <v>209</v>
      </c>
      <c r="CD2" s="59" t="s">
        <v>211</v>
      </c>
      <c r="CE2" s="59" t="s">
        <v>213</v>
      </c>
      <c r="CF2" s="59" t="s">
        <v>215</v>
      </c>
      <c r="CG2" s="59" t="s">
        <v>216</v>
      </c>
      <c r="CH2" s="61" t="s">
        <v>219</v>
      </c>
      <c r="CI2" s="59" t="s">
        <v>222</v>
      </c>
      <c r="CJ2" s="59" t="s">
        <v>223</v>
      </c>
      <c r="CK2" s="59" t="s">
        <v>225</v>
      </c>
      <c r="CL2" s="61" t="s">
        <v>228</v>
      </c>
      <c r="CM2" s="59" t="s">
        <v>230</v>
      </c>
      <c r="CN2" s="59" t="s">
        <v>232</v>
      </c>
      <c r="CO2" s="59" t="s">
        <v>234</v>
      </c>
      <c r="CP2" s="59" t="s">
        <v>236</v>
      </c>
      <c r="CQ2" s="59" t="s">
        <v>238</v>
      </c>
      <c r="CR2" s="59" t="s">
        <v>240</v>
      </c>
      <c r="CS2" s="61" t="s">
        <v>242</v>
      </c>
      <c r="CT2" s="59" t="s">
        <v>244</v>
      </c>
      <c r="CU2" s="31" t="s">
        <v>245</v>
      </c>
    </row>
    <row r="3" spans="1:99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>
        <f t="shared" ref="AY3:BA3" si="18">SUM(AY5:AY6)</f>
        <v>6448.79</v>
      </c>
      <c r="AZ3" s="32">
        <f t="shared" si="18"/>
        <v>19928</v>
      </c>
      <c r="BA3" s="32">
        <f t="shared" si="18"/>
        <v>1371369.58</v>
      </c>
      <c r="BB3" s="67">
        <f t="shared" ref="BB3:BD3" si="19">SUM(BB5:BB6)</f>
        <v>-1194490.2</v>
      </c>
      <c r="BC3" s="32">
        <f t="shared" si="19"/>
        <v>0</v>
      </c>
      <c r="BD3" s="32">
        <f t="shared" si="19"/>
        <v>160329.53</v>
      </c>
      <c r="BE3" s="32">
        <f t="shared" ref="BE3:BG3" si="20">SUM(BE5:BE6)</f>
        <v>18448.21</v>
      </c>
      <c r="BF3" s="32">
        <f t="shared" si="20"/>
        <v>882215.48</v>
      </c>
      <c r="BG3" s="32">
        <f t="shared" si="20"/>
        <v>0</v>
      </c>
      <c r="BH3" s="32">
        <f t="shared" ref="BH3:BK3" si="21">SUM(BH5:BH6)</f>
        <v>0</v>
      </c>
      <c r="BI3" s="32">
        <f t="shared" si="21"/>
        <v>154908</v>
      </c>
      <c r="BJ3" s="32">
        <f t="shared" si="21"/>
        <v>68877.009999999995</v>
      </c>
      <c r="BK3" s="32">
        <f t="shared" si="21"/>
        <v>0</v>
      </c>
      <c r="BL3" s="32">
        <f t="shared" ref="BL3:BM3" si="22">SUM(BL5:BL6)</f>
        <v>0</v>
      </c>
      <c r="BM3" s="32">
        <f t="shared" si="22"/>
        <v>0</v>
      </c>
      <c r="BN3" s="32">
        <f t="shared" ref="BN3:BQ3" si="23">SUM(BN5:BN6)</f>
        <v>0</v>
      </c>
      <c r="BO3" s="32">
        <f t="shared" si="23"/>
        <v>17815.95</v>
      </c>
      <c r="BP3" s="32">
        <f t="shared" si="23"/>
        <v>55719.12</v>
      </c>
      <c r="BQ3" s="67">
        <f t="shared" si="23"/>
        <v>-4973421.17</v>
      </c>
      <c r="BR3" s="32">
        <f t="shared" ref="BR3:BV3" si="24">SUM(BR5:BR6)</f>
        <v>138587</v>
      </c>
      <c r="BS3" s="67">
        <f t="shared" si="24"/>
        <v>-59030.720000000001</v>
      </c>
      <c r="BT3" s="32">
        <f t="shared" si="24"/>
        <v>0</v>
      </c>
      <c r="BU3" s="32">
        <f t="shared" si="24"/>
        <v>34685</v>
      </c>
      <c r="BV3" s="32">
        <f t="shared" si="24"/>
        <v>0</v>
      </c>
      <c r="BW3" s="32">
        <f t="shared" ref="BW3:BZ3" si="25">SUM(BW5:BW6)</f>
        <v>16682.830000000002</v>
      </c>
      <c r="BX3" s="32">
        <f t="shared" si="25"/>
        <v>3379072.76</v>
      </c>
      <c r="BY3" s="32">
        <f t="shared" si="25"/>
        <v>0</v>
      </c>
      <c r="BZ3" s="67">
        <f t="shared" si="25"/>
        <v>-1893738.6</v>
      </c>
      <c r="CA3" s="32">
        <f t="shared" ref="CA3:CC3" si="26">SUM(CA5:CA6)</f>
        <v>152783.26</v>
      </c>
      <c r="CB3" s="32">
        <f t="shared" si="26"/>
        <v>101934.92</v>
      </c>
      <c r="CC3" s="32">
        <f t="shared" si="26"/>
        <v>0</v>
      </c>
      <c r="CD3" s="32">
        <f t="shared" ref="CD3:CH3" si="27">SUM(CD5:CD6)</f>
        <v>17000</v>
      </c>
      <c r="CE3" s="32">
        <f t="shared" si="27"/>
        <v>158257.12</v>
      </c>
      <c r="CF3" s="32">
        <f t="shared" si="27"/>
        <v>0</v>
      </c>
      <c r="CG3" s="32">
        <f t="shared" si="27"/>
        <v>0</v>
      </c>
      <c r="CH3" s="32">
        <f t="shared" si="27"/>
        <v>1185573.8500000001</v>
      </c>
      <c r="CI3" s="32">
        <f t="shared" ref="CI3:CL3" si="28">SUM(CI5:CI6)</f>
        <v>158542.34</v>
      </c>
      <c r="CJ3" s="67">
        <f t="shared" si="28"/>
        <v>-100605.27</v>
      </c>
      <c r="CK3" s="32">
        <f t="shared" si="28"/>
        <v>0</v>
      </c>
      <c r="CL3" s="32">
        <v>2860319.68</v>
      </c>
      <c r="CM3" s="32">
        <f t="shared" ref="CM3:CO3" si="29">SUM(CM5:CM6)</f>
        <v>16384.669999999998</v>
      </c>
      <c r="CN3" s="32">
        <f t="shared" si="29"/>
        <v>11670.24</v>
      </c>
      <c r="CO3" s="32">
        <f t="shared" si="29"/>
        <v>0</v>
      </c>
      <c r="CP3" s="32">
        <f t="shared" ref="CP3:CR3" si="30">SUM(CP5:CP6)</f>
        <v>149362</v>
      </c>
      <c r="CQ3" s="32">
        <f t="shared" si="30"/>
        <v>15818.4</v>
      </c>
      <c r="CR3" s="32">
        <f t="shared" si="30"/>
        <v>0</v>
      </c>
      <c r="CS3" s="32">
        <v>336240.2</v>
      </c>
      <c r="CT3" s="32">
        <f t="shared" ref="CT3" si="31">SUM(CT5:CT6)</f>
        <v>0</v>
      </c>
      <c r="CU3" s="32">
        <f>SUM(CU5:CU6)</f>
        <v>228725232.73999992</v>
      </c>
    </row>
    <row r="4" spans="1:9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60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</row>
    <row r="5" spans="1:99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>
        <v>6448.79</v>
      </c>
      <c r="AZ5" s="34">
        <v>19928</v>
      </c>
      <c r="BA5" s="34">
        <v>907206.81</v>
      </c>
      <c r="BB5" s="60">
        <v>-40147.199999999997</v>
      </c>
      <c r="BC5" s="34">
        <v>0</v>
      </c>
      <c r="BD5" s="34">
        <v>160329.53</v>
      </c>
      <c r="BE5" s="34">
        <v>18448.21</v>
      </c>
      <c r="BF5" s="34">
        <v>882215.48</v>
      </c>
      <c r="BG5" s="34">
        <v>0</v>
      </c>
      <c r="BH5" s="34">
        <v>0</v>
      </c>
      <c r="BI5" s="34">
        <v>154908</v>
      </c>
      <c r="BJ5" s="34">
        <v>68877.009999999995</v>
      </c>
      <c r="BK5" s="34">
        <v>0</v>
      </c>
      <c r="BL5" s="34">
        <v>0</v>
      </c>
      <c r="BM5" s="34">
        <v>0</v>
      </c>
      <c r="BN5" s="34">
        <v>0</v>
      </c>
      <c r="BO5" s="34">
        <v>17815.95</v>
      </c>
      <c r="BP5" s="34">
        <v>55719.12</v>
      </c>
      <c r="BQ5" s="34">
        <v>1845704.44</v>
      </c>
      <c r="BR5" s="34">
        <v>138587</v>
      </c>
      <c r="BS5" s="60">
        <v>-59030.720000000001</v>
      </c>
      <c r="BT5" s="34">
        <v>0</v>
      </c>
      <c r="BU5" s="34">
        <v>34685</v>
      </c>
      <c r="BV5" s="34">
        <v>0</v>
      </c>
      <c r="BW5" s="34">
        <v>16682.830000000002</v>
      </c>
      <c r="BX5" s="34">
        <v>3379072.76</v>
      </c>
      <c r="BY5" s="34">
        <v>0</v>
      </c>
      <c r="BZ5" s="60">
        <v>-41298.480000000003</v>
      </c>
      <c r="CA5" s="34">
        <v>152783.26</v>
      </c>
      <c r="CB5" s="34">
        <v>101934.92</v>
      </c>
      <c r="CC5" s="34">
        <v>0</v>
      </c>
      <c r="CD5" s="34">
        <v>17000</v>
      </c>
      <c r="CE5" s="34">
        <v>158257.12</v>
      </c>
      <c r="CF5" s="34">
        <v>0</v>
      </c>
      <c r="CG5" s="34">
        <v>0</v>
      </c>
      <c r="CH5" s="34">
        <v>133500</v>
      </c>
      <c r="CI5" s="34">
        <v>158542.34</v>
      </c>
      <c r="CJ5" s="60">
        <v>-102605.27</v>
      </c>
      <c r="CK5" s="34">
        <v>0</v>
      </c>
      <c r="CL5" s="34">
        <v>2860319.68</v>
      </c>
      <c r="CM5" s="34">
        <v>16384.669999999998</v>
      </c>
      <c r="CN5" s="34">
        <v>11670.24</v>
      </c>
      <c r="CO5" s="34">
        <v>0</v>
      </c>
      <c r="CP5" s="34">
        <v>149362</v>
      </c>
      <c r="CQ5" s="34">
        <v>15818.4</v>
      </c>
      <c r="CR5" s="34">
        <v>0</v>
      </c>
      <c r="CS5" s="34">
        <v>336240.2</v>
      </c>
      <c r="CT5" s="34">
        <v>0</v>
      </c>
      <c r="CU5" s="34">
        <f>SUM(B5:CT5)</f>
        <v>178899866.96999991</v>
      </c>
    </row>
    <row r="6" spans="1:99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464162.77</v>
      </c>
      <c r="BB6" s="60">
        <v>-1154343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60">
        <v>-6819125.6100000003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60">
        <v>-1852440.12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1052073.8500000001</v>
      </c>
      <c r="CI6" s="34">
        <v>0</v>
      </c>
      <c r="CJ6" s="34">
        <v>2000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0</v>
      </c>
      <c r="CU6" s="34">
        <f>SUM(B6:CT6)</f>
        <v>49825365.770000011</v>
      </c>
    </row>
    <row r="7" spans="1:99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1359141.95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964955.01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583926.15</v>
      </c>
      <c r="CI7" s="35">
        <v>0</v>
      </c>
      <c r="CJ7" s="35">
        <v>0</v>
      </c>
      <c r="CK7" s="35">
        <v>0</v>
      </c>
      <c r="CL7" s="62">
        <v>-1611742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62">
        <v>-275950</v>
      </c>
      <c r="CT7" s="35">
        <v>0</v>
      </c>
      <c r="CU7" s="35">
        <f>SUM(B7:CT7)</f>
        <v>20618177.759999998</v>
      </c>
    </row>
    <row r="8" spans="1:99" ht="27" customHeight="1" thickBot="1">
      <c r="A8" s="14" t="s">
        <v>3</v>
      </c>
      <c r="B8" s="15">
        <f t="shared" ref="B8:C8" si="32">SUM(B3,B7)</f>
        <v>205640000</v>
      </c>
      <c r="C8" s="36">
        <f t="shared" si="32"/>
        <v>0</v>
      </c>
      <c r="D8" s="36">
        <f t="shared" ref="D8:F8" si="33">SUM(D3,D7)</f>
        <v>89550.07</v>
      </c>
      <c r="E8" s="36">
        <f t="shared" si="33"/>
        <v>0</v>
      </c>
      <c r="F8" s="36">
        <f t="shared" si="33"/>
        <v>192346</v>
      </c>
      <c r="G8" s="36">
        <f t="shared" ref="G8:J8" si="34">SUM(G3,G7)</f>
        <v>4123.71</v>
      </c>
      <c r="H8" s="36">
        <f t="shared" si="34"/>
        <v>9321164</v>
      </c>
      <c r="I8" s="36">
        <f t="shared" si="34"/>
        <v>0</v>
      </c>
      <c r="J8" s="36">
        <f t="shared" si="34"/>
        <v>7405.32</v>
      </c>
      <c r="K8" s="36">
        <f t="shared" ref="K8:M8" si="35">SUM(K3,K7)</f>
        <v>146707</v>
      </c>
      <c r="L8" s="36">
        <f t="shared" si="35"/>
        <v>53023</v>
      </c>
      <c r="M8" s="36">
        <f t="shared" si="35"/>
        <v>0</v>
      </c>
      <c r="N8" s="36">
        <f t="shared" ref="N8:O8" si="36">SUM(N3,N7)</f>
        <v>36960</v>
      </c>
      <c r="O8" s="36">
        <f t="shared" si="36"/>
        <v>10757443</v>
      </c>
      <c r="P8" s="36">
        <f t="shared" ref="P8:R8" si="37">SUM(P3,P7)</f>
        <v>147661.92000000001</v>
      </c>
      <c r="Q8" s="36">
        <f t="shared" si="37"/>
        <v>106247.7</v>
      </c>
      <c r="R8" s="36">
        <f t="shared" si="37"/>
        <v>0</v>
      </c>
      <c r="S8" s="36">
        <f t="shared" ref="S8:T8" si="38">SUM(S3,S7)</f>
        <v>0</v>
      </c>
      <c r="T8" s="36">
        <f t="shared" si="38"/>
        <v>31200</v>
      </c>
      <c r="U8" s="36">
        <f t="shared" ref="U8:X8" si="39">SUM(U3,U7)</f>
        <v>0</v>
      </c>
      <c r="V8" s="36">
        <f t="shared" si="39"/>
        <v>310370.76</v>
      </c>
      <c r="W8" s="36">
        <f t="shared" si="39"/>
        <v>1867252.7400000002</v>
      </c>
      <c r="X8" s="36">
        <f t="shared" si="39"/>
        <v>141108</v>
      </c>
      <c r="Y8" s="36">
        <f t="shared" ref="Y8:AA8" si="40">SUM(Y3,Y7)</f>
        <v>0</v>
      </c>
      <c r="Z8" s="36">
        <f t="shared" si="40"/>
        <v>227000</v>
      </c>
      <c r="AA8" s="36">
        <f t="shared" si="40"/>
        <v>48524.98</v>
      </c>
      <c r="AB8" s="36">
        <f t="shared" ref="AB8:AC8" si="41">SUM(AB3,AB7)</f>
        <v>264658</v>
      </c>
      <c r="AC8" s="36">
        <f t="shared" si="41"/>
        <v>4000</v>
      </c>
      <c r="AD8" s="36">
        <f t="shared" ref="AD8:AE8" si="42">SUM(AD3,AD7)</f>
        <v>948532.03</v>
      </c>
      <c r="AE8" s="36">
        <f t="shared" si="42"/>
        <v>10992000</v>
      </c>
      <c r="AF8" s="36">
        <f t="shared" ref="AF8:AH8" si="43">SUM(AF3,AF7)</f>
        <v>204250.38</v>
      </c>
      <c r="AG8" s="36">
        <f t="shared" si="43"/>
        <v>1281088.2</v>
      </c>
      <c r="AH8" s="36">
        <f t="shared" si="43"/>
        <v>0</v>
      </c>
      <c r="AI8" s="36">
        <f t="shared" ref="AI8:AJ8" si="44">SUM(AI3,AI7)</f>
        <v>23696</v>
      </c>
      <c r="AJ8" s="36">
        <f t="shared" si="44"/>
        <v>0</v>
      </c>
      <c r="AK8" s="36">
        <f t="shared" ref="AK8:AL8" si="45">SUM(AK3,AK7)</f>
        <v>27984</v>
      </c>
      <c r="AL8" s="36">
        <f t="shared" si="45"/>
        <v>2107000</v>
      </c>
      <c r="AM8" s="36">
        <f t="shared" ref="AM8:AO8" si="46">SUM(AM3,AM7)</f>
        <v>145879</v>
      </c>
      <c r="AN8" s="36">
        <f t="shared" si="46"/>
        <v>0</v>
      </c>
      <c r="AO8" s="36">
        <f t="shared" si="46"/>
        <v>525854.59</v>
      </c>
      <c r="AP8" s="36">
        <f t="shared" ref="AP8:AR8" si="47">SUM(AP3,AP7)</f>
        <v>22208.1</v>
      </c>
      <c r="AQ8" s="36">
        <f t="shared" si="47"/>
        <v>158036</v>
      </c>
      <c r="AR8" s="36">
        <f t="shared" si="47"/>
        <v>26282</v>
      </c>
      <c r="AS8" s="36">
        <f t="shared" ref="AS8:AV8" si="48">SUM(AS3,AS7)</f>
        <v>22231.119999999999</v>
      </c>
      <c r="AT8" s="36">
        <f t="shared" si="48"/>
        <v>0</v>
      </c>
      <c r="AU8" s="65">
        <f t="shared" si="48"/>
        <v>-978985.21</v>
      </c>
      <c r="AV8" s="36">
        <f t="shared" si="48"/>
        <v>144789</v>
      </c>
      <c r="AW8" s="36">
        <f t="shared" ref="AW8:AX8" si="49">SUM(AW3,AW7)</f>
        <v>0</v>
      </c>
      <c r="AX8" s="36">
        <f t="shared" si="49"/>
        <v>7800</v>
      </c>
      <c r="AY8" s="36">
        <f t="shared" ref="AY8:BA8" si="50">SUM(AY3,AY7)</f>
        <v>6448.79</v>
      </c>
      <c r="AZ8" s="36">
        <f t="shared" si="50"/>
        <v>19928</v>
      </c>
      <c r="BA8" s="36">
        <f t="shared" si="50"/>
        <v>1371369.58</v>
      </c>
      <c r="BB8" s="65">
        <f t="shared" ref="BB8:BD8" si="51">SUM(BB3,BB7)</f>
        <v>-1194490.2</v>
      </c>
      <c r="BC8" s="36">
        <f t="shared" si="51"/>
        <v>0</v>
      </c>
      <c r="BD8" s="36">
        <f t="shared" si="51"/>
        <v>160329.53</v>
      </c>
      <c r="BE8" s="36">
        <f t="shared" ref="BE8:BG8" si="52">SUM(BE3,BE7)</f>
        <v>18448.21</v>
      </c>
      <c r="BF8" s="36">
        <f t="shared" si="52"/>
        <v>882215.48</v>
      </c>
      <c r="BG8" s="36">
        <f t="shared" si="52"/>
        <v>0</v>
      </c>
      <c r="BH8" s="36">
        <f t="shared" ref="BH8:BK8" si="53">SUM(BH3,BH7)</f>
        <v>0</v>
      </c>
      <c r="BI8" s="36">
        <f t="shared" si="53"/>
        <v>154908</v>
      </c>
      <c r="BJ8" s="36">
        <f t="shared" si="53"/>
        <v>68877.009999999995</v>
      </c>
      <c r="BK8" s="36">
        <f t="shared" si="53"/>
        <v>0</v>
      </c>
      <c r="BL8" s="36">
        <f t="shared" ref="BL8:BM8" si="54">SUM(BL3,BL7)</f>
        <v>0</v>
      </c>
      <c r="BM8" s="36">
        <f t="shared" si="54"/>
        <v>0</v>
      </c>
      <c r="BN8" s="36">
        <f t="shared" ref="BN8:BQ8" si="55">SUM(BN3,BN7)</f>
        <v>0</v>
      </c>
      <c r="BO8" s="36">
        <f t="shared" si="55"/>
        <v>17815.95</v>
      </c>
      <c r="BP8" s="36">
        <f t="shared" si="55"/>
        <v>55719.12</v>
      </c>
      <c r="BQ8" s="65">
        <f t="shared" si="55"/>
        <v>-3614279.2199999997</v>
      </c>
      <c r="BR8" s="36">
        <f t="shared" ref="BR8:BV8" si="56">SUM(BR3,BR7)</f>
        <v>138587</v>
      </c>
      <c r="BS8" s="65">
        <f t="shared" si="56"/>
        <v>-59030.720000000001</v>
      </c>
      <c r="BT8" s="36">
        <f t="shared" si="56"/>
        <v>0</v>
      </c>
      <c r="BU8" s="36">
        <f t="shared" si="56"/>
        <v>34685</v>
      </c>
      <c r="BV8" s="36">
        <f t="shared" si="56"/>
        <v>0</v>
      </c>
      <c r="BW8" s="36">
        <f t="shared" ref="BW8:BZ8" si="57">SUM(BW3,BW7)</f>
        <v>16682.830000000002</v>
      </c>
      <c r="BX8" s="36">
        <f t="shared" si="57"/>
        <v>3379072.76</v>
      </c>
      <c r="BY8" s="36">
        <f t="shared" si="57"/>
        <v>0</v>
      </c>
      <c r="BZ8" s="65">
        <f t="shared" si="57"/>
        <v>-928783.59000000008</v>
      </c>
      <c r="CA8" s="36">
        <f t="shared" ref="CA8:CC8" si="58">SUM(CA3,CA7)</f>
        <v>152783.26</v>
      </c>
      <c r="CB8" s="36">
        <f t="shared" si="58"/>
        <v>101934.92</v>
      </c>
      <c r="CC8" s="36">
        <f t="shared" si="58"/>
        <v>0</v>
      </c>
      <c r="CD8" s="36">
        <f t="shared" ref="CD8:CH8" si="59">SUM(CD3,CD7)</f>
        <v>17000</v>
      </c>
      <c r="CE8" s="36">
        <f t="shared" si="59"/>
        <v>158257.12</v>
      </c>
      <c r="CF8" s="36">
        <f t="shared" si="59"/>
        <v>0</v>
      </c>
      <c r="CG8" s="36">
        <f t="shared" si="59"/>
        <v>0</v>
      </c>
      <c r="CH8" s="36">
        <f t="shared" si="59"/>
        <v>1769500</v>
      </c>
      <c r="CI8" s="36">
        <f t="shared" ref="CI8:CL8" si="60">SUM(CI3,CI7)</f>
        <v>158542.34</v>
      </c>
      <c r="CJ8" s="65">
        <f t="shared" si="60"/>
        <v>-100605.27</v>
      </c>
      <c r="CK8" s="36">
        <f t="shared" si="60"/>
        <v>0</v>
      </c>
      <c r="CL8" s="36">
        <f t="shared" si="60"/>
        <v>1248577.6800000002</v>
      </c>
      <c r="CM8" s="36">
        <f t="shared" ref="CM8:CO8" si="61">SUM(CM3,CM7)</f>
        <v>16384.669999999998</v>
      </c>
      <c r="CN8" s="36">
        <f t="shared" si="61"/>
        <v>11670.24</v>
      </c>
      <c r="CO8" s="36">
        <f t="shared" si="61"/>
        <v>0</v>
      </c>
      <c r="CP8" s="36">
        <f t="shared" ref="CP8:CS8" si="62">SUM(CP3,CP7)</f>
        <v>149362</v>
      </c>
      <c r="CQ8" s="36">
        <f t="shared" si="62"/>
        <v>15818.4</v>
      </c>
      <c r="CR8" s="36">
        <f t="shared" si="62"/>
        <v>0</v>
      </c>
      <c r="CS8" s="36">
        <f t="shared" si="62"/>
        <v>60290.200000000012</v>
      </c>
      <c r="CT8" s="36">
        <f t="shared" ref="CT8" si="63">SUM(CT3,CT7)</f>
        <v>0</v>
      </c>
      <c r="CU8" s="36">
        <f>SUM(CU3,CU7)</f>
        <v>249343410.49999991</v>
      </c>
    </row>
    <row r="9" spans="1:99" ht="18" customHeight="1">
      <c r="A9" s="10" t="s">
        <v>4</v>
      </c>
      <c r="B9" s="11">
        <f t="shared" ref="B9:C9" si="64">SUM(B11:B12)</f>
        <v>202620000</v>
      </c>
      <c r="C9" s="37">
        <f t="shared" si="64"/>
        <v>0</v>
      </c>
      <c r="D9" s="37">
        <f t="shared" ref="D9" si="65">SUM(D11:D12)</f>
        <v>89550.07</v>
      </c>
      <c r="E9" s="37">
        <f t="shared" ref="E9:F9" si="66">SUM(E11:E12)</f>
        <v>0</v>
      </c>
      <c r="F9" s="37">
        <f t="shared" si="66"/>
        <v>192346</v>
      </c>
      <c r="G9" s="37">
        <f t="shared" ref="G9:H9" si="67">SUM(G11:G12)</f>
        <v>4123.71</v>
      </c>
      <c r="H9" s="37">
        <f t="shared" si="67"/>
        <v>9321164</v>
      </c>
      <c r="I9" s="37">
        <f t="shared" ref="I9:K9" si="68">SUM(I11:I12)</f>
        <v>0</v>
      </c>
      <c r="J9" s="37">
        <f t="shared" si="68"/>
        <v>7405.32</v>
      </c>
      <c r="K9" s="37">
        <f t="shared" si="68"/>
        <v>146707</v>
      </c>
      <c r="L9" s="37">
        <f t="shared" ref="L9:M9" si="69">SUM(L11:L12)</f>
        <v>53023</v>
      </c>
      <c r="M9" s="37">
        <f t="shared" si="69"/>
        <v>0</v>
      </c>
      <c r="N9" s="37">
        <f t="shared" ref="N9:O9" si="70">SUM(N11:N12)</f>
        <v>36960</v>
      </c>
      <c r="O9" s="37">
        <f t="shared" si="70"/>
        <v>10757443</v>
      </c>
      <c r="P9" s="37">
        <f t="shared" ref="P9:R9" si="71">SUM(P11:P12)</f>
        <v>147661.92000000001</v>
      </c>
      <c r="Q9" s="37">
        <f t="shared" si="71"/>
        <v>106247.7</v>
      </c>
      <c r="R9" s="37">
        <f t="shared" si="71"/>
        <v>0</v>
      </c>
      <c r="S9" s="37">
        <f t="shared" ref="S9:T9" si="72">SUM(S11:S12)</f>
        <v>0</v>
      </c>
      <c r="T9" s="37">
        <f t="shared" si="72"/>
        <v>31200</v>
      </c>
      <c r="U9" s="37">
        <f t="shared" ref="U9:X9" si="73">SUM(U11:U12)</f>
        <v>0</v>
      </c>
      <c r="V9" s="37">
        <f t="shared" si="73"/>
        <v>310370.76</v>
      </c>
      <c r="W9" s="37">
        <f t="shared" si="73"/>
        <v>1867252.74</v>
      </c>
      <c r="X9" s="37">
        <f t="shared" si="73"/>
        <v>141108</v>
      </c>
      <c r="Y9" s="37">
        <f t="shared" ref="Y9:AA9" si="74">SUM(Y11:Y12)</f>
        <v>0</v>
      </c>
      <c r="Z9" s="37">
        <f t="shared" si="74"/>
        <v>227000</v>
      </c>
      <c r="AA9" s="37">
        <f t="shared" si="74"/>
        <v>48524.98</v>
      </c>
      <c r="AB9" s="37">
        <f t="shared" ref="AB9:AC9" si="75">SUM(AB11:AB12)</f>
        <v>264658</v>
      </c>
      <c r="AC9" s="37">
        <f t="shared" si="75"/>
        <v>4000</v>
      </c>
      <c r="AD9" s="37">
        <f t="shared" ref="AD9:AE9" si="76">SUM(AD11:AD12)</f>
        <v>948532.03</v>
      </c>
      <c r="AE9" s="37">
        <f t="shared" si="76"/>
        <v>11092000</v>
      </c>
      <c r="AF9" s="37">
        <f t="shared" ref="AF9:AH9" si="77">SUM(AF11:AF12)</f>
        <v>204250.38</v>
      </c>
      <c r="AG9" s="37">
        <f t="shared" si="77"/>
        <v>1281088.2</v>
      </c>
      <c r="AH9" s="37">
        <f t="shared" si="77"/>
        <v>0</v>
      </c>
      <c r="AI9" s="37">
        <f t="shared" ref="AI9:AJ9" si="78">SUM(AI11:AI12)</f>
        <v>23696</v>
      </c>
      <c r="AJ9" s="37">
        <f t="shared" si="78"/>
        <v>0</v>
      </c>
      <c r="AK9" s="37">
        <f t="shared" ref="AK9:AL9" si="79">SUM(AK11:AK12)</f>
        <v>27984</v>
      </c>
      <c r="AL9" s="37">
        <f t="shared" si="79"/>
        <v>2107000</v>
      </c>
      <c r="AM9" s="37">
        <f t="shared" ref="AM9:AO9" si="80">SUM(AM11:AM12)</f>
        <v>145879</v>
      </c>
      <c r="AN9" s="37">
        <f t="shared" si="80"/>
        <v>0</v>
      </c>
      <c r="AO9" s="37">
        <f t="shared" si="80"/>
        <v>525854.59</v>
      </c>
      <c r="AP9" s="37">
        <f t="shared" ref="AP9:AR9" si="81">SUM(AP11:AP12)</f>
        <v>22208.1</v>
      </c>
      <c r="AQ9" s="37">
        <f t="shared" si="81"/>
        <v>158036</v>
      </c>
      <c r="AR9" s="37">
        <f t="shared" si="81"/>
        <v>26282</v>
      </c>
      <c r="AS9" s="37">
        <f t="shared" ref="AS9:AV9" si="82">SUM(AS11:AS12)</f>
        <v>22231.119999999999</v>
      </c>
      <c r="AT9" s="37">
        <f t="shared" si="82"/>
        <v>0</v>
      </c>
      <c r="AU9" s="66">
        <f t="shared" si="82"/>
        <v>-978985.21</v>
      </c>
      <c r="AV9" s="37">
        <f t="shared" si="82"/>
        <v>144789</v>
      </c>
      <c r="AW9" s="37">
        <f t="shared" ref="AW9:AX9" si="83">SUM(AW11:AW12)</f>
        <v>0</v>
      </c>
      <c r="AX9" s="37">
        <f t="shared" si="83"/>
        <v>7800</v>
      </c>
      <c r="AY9" s="37">
        <f t="shared" ref="AY9:BA9" si="84">SUM(AY11:AY12)</f>
        <v>6448.79</v>
      </c>
      <c r="AZ9" s="37">
        <f t="shared" si="84"/>
        <v>19928</v>
      </c>
      <c r="BA9" s="37">
        <f t="shared" si="84"/>
        <v>1371369.58</v>
      </c>
      <c r="BB9" s="66">
        <f t="shared" ref="BB9:BD9" si="85">SUM(BB11:BB12)</f>
        <v>-1194490.2</v>
      </c>
      <c r="BC9" s="37">
        <f t="shared" si="85"/>
        <v>0</v>
      </c>
      <c r="BD9" s="37">
        <f t="shared" si="85"/>
        <v>160329.53</v>
      </c>
      <c r="BE9" s="37">
        <f t="shared" ref="BE9:BG9" si="86">SUM(BE11:BE12)</f>
        <v>18448.21</v>
      </c>
      <c r="BF9" s="37">
        <f t="shared" si="86"/>
        <v>882215.48</v>
      </c>
      <c r="BG9" s="37">
        <f t="shared" si="86"/>
        <v>0</v>
      </c>
      <c r="BH9" s="37">
        <f t="shared" ref="BH9:BK9" si="87">SUM(BH11:BH12)</f>
        <v>0</v>
      </c>
      <c r="BI9" s="37">
        <f t="shared" si="87"/>
        <v>154908</v>
      </c>
      <c r="BJ9" s="37">
        <f t="shared" si="87"/>
        <v>68877.009999999995</v>
      </c>
      <c r="BK9" s="37">
        <f t="shared" si="87"/>
        <v>0</v>
      </c>
      <c r="BL9" s="37">
        <f t="shared" ref="BL9:BM9" si="88">SUM(BL11:BL12)</f>
        <v>0</v>
      </c>
      <c r="BM9" s="37">
        <f t="shared" si="88"/>
        <v>0</v>
      </c>
      <c r="BN9" s="37">
        <f t="shared" ref="BN9:BQ9" si="89">SUM(BN11:BN12)</f>
        <v>0</v>
      </c>
      <c r="BO9" s="37">
        <f t="shared" si="89"/>
        <v>17815.95</v>
      </c>
      <c r="BP9" s="37">
        <f t="shared" si="89"/>
        <v>55719.12</v>
      </c>
      <c r="BQ9" s="66">
        <f t="shared" si="89"/>
        <v>-3614279.2199999997</v>
      </c>
      <c r="BR9" s="37">
        <f t="shared" ref="BR9:BV9" si="90">SUM(BR11:BR12)</f>
        <v>138587</v>
      </c>
      <c r="BS9" s="66">
        <f t="shared" si="90"/>
        <v>-59030.720000000001</v>
      </c>
      <c r="BT9" s="37">
        <f t="shared" si="90"/>
        <v>0</v>
      </c>
      <c r="BU9" s="37">
        <f t="shared" si="90"/>
        <v>34685</v>
      </c>
      <c r="BV9" s="37">
        <f t="shared" si="90"/>
        <v>0</v>
      </c>
      <c r="BW9" s="37">
        <f t="shared" ref="BW9:BZ9" si="91">SUM(BW11:BW12)</f>
        <v>16682.830000000002</v>
      </c>
      <c r="BX9" s="37">
        <f t="shared" si="91"/>
        <v>3379072.76</v>
      </c>
      <c r="BY9" s="37">
        <f t="shared" si="91"/>
        <v>0</v>
      </c>
      <c r="BZ9" s="66">
        <f t="shared" si="91"/>
        <v>-928783.59</v>
      </c>
      <c r="CA9" s="37">
        <f t="shared" ref="CA9:CC9" si="92">SUM(CA11:CA12)</f>
        <v>152783.26</v>
      </c>
      <c r="CB9" s="37">
        <f t="shared" si="92"/>
        <v>101934.92</v>
      </c>
      <c r="CC9" s="37">
        <f t="shared" si="92"/>
        <v>0</v>
      </c>
      <c r="CD9" s="37">
        <f t="shared" ref="CD9:CH9" si="93">SUM(CD11:CD12)</f>
        <v>17000</v>
      </c>
      <c r="CE9" s="37">
        <f t="shared" si="93"/>
        <v>158257.12</v>
      </c>
      <c r="CF9" s="37">
        <f t="shared" si="93"/>
        <v>0</v>
      </c>
      <c r="CG9" s="37">
        <f t="shared" si="93"/>
        <v>0</v>
      </c>
      <c r="CH9" s="37">
        <f t="shared" si="93"/>
        <v>1769500</v>
      </c>
      <c r="CI9" s="37">
        <f t="shared" ref="CI9:CK9" si="94">SUM(CI11:CI12)</f>
        <v>158542.34</v>
      </c>
      <c r="CJ9" s="66">
        <f t="shared" si="94"/>
        <v>-100605.27</v>
      </c>
      <c r="CK9" s="37">
        <f t="shared" si="94"/>
        <v>0</v>
      </c>
      <c r="CL9" s="37">
        <v>1248577.68</v>
      </c>
      <c r="CM9" s="37">
        <f t="shared" ref="CM9:CO9" si="95">SUM(CM11:CM12)</f>
        <v>16384.669999999998</v>
      </c>
      <c r="CN9" s="37">
        <f t="shared" si="95"/>
        <v>11670.24</v>
      </c>
      <c r="CO9" s="37">
        <f t="shared" si="95"/>
        <v>0</v>
      </c>
      <c r="CP9" s="37">
        <f t="shared" ref="CP9:CR9" si="96">SUM(CP11:CP12)</f>
        <v>149362</v>
      </c>
      <c r="CQ9" s="37">
        <f t="shared" si="96"/>
        <v>15818.4</v>
      </c>
      <c r="CR9" s="37">
        <f t="shared" si="96"/>
        <v>0</v>
      </c>
      <c r="CS9" s="37">
        <v>60290.2</v>
      </c>
      <c r="CT9" s="37">
        <f t="shared" ref="CT9" si="97">SUM(CT11:CT12)</f>
        <v>0</v>
      </c>
      <c r="CU9" s="37">
        <f>SUM(CU11:CU12)</f>
        <v>246423410.49999988</v>
      </c>
    </row>
    <row r="10" spans="1:9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60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</row>
    <row r="11" spans="1:99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>
        <v>6448.79</v>
      </c>
      <c r="AZ11" s="34">
        <v>19928</v>
      </c>
      <c r="BA11" s="34">
        <v>1082870.58</v>
      </c>
      <c r="BB11" s="60">
        <v>-40147.199999999997</v>
      </c>
      <c r="BC11" s="60">
        <v>0</v>
      </c>
      <c r="BD11" s="34">
        <v>160329.53</v>
      </c>
      <c r="BE11" s="34">
        <v>18448.21</v>
      </c>
      <c r="BF11" s="34">
        <v>882215.48</v>
      </c>
      <c r="BG11" s="60">
        <v>-8654.33</v>
      </c>
      <c r="BH11" s="34">
        <v>0</v>
      </c>
      <c r="BI11" s="34">
        <v>154908</v>
      </c>
      <c r="BJ11" s="34">
        <v>68877.009999999995</v>
      </c>
      <c r="BK11" s="34">
        <v>0</v>
      </c>
      <c r="BL11" s="34">
        <v>0</v>
      </c>
      <c r="BM11" s="34">
        <v>0</v>
      </c>
      <c r="BN11" s="34">
        <v>0</v>
      </c>
      <c r="BO11" s="34">
        <v>17815.95</v>
      </c>
      <c r="BP11" s="34">
        <v>55719.12</v>
      </c>
      <c r="BQ11" s="34">
        <v>3272464.17</v>
      </c>
      <c r="BR11" s="34">
        <v>138587</v>
      </c>
      <c r="BS11" s="60">
        <v>-59030.720000000001</v>
      </c>
      <c r="BT11" s="34">
        <v>12000</v>
      </c>
      <c r="BU11" s="34">
        <v>34685</v>
      </c>
      <c r="BV11" s="34">
        <v>0</v>
      </c>
      <c r="BW11" s="34">
        <v>16682.830000000002</v>
      </c>
      <c r="BX11" s="34">
        <v>3379072.76</v>
      </c>
      <c r="BY11" s="60">
        <v>-42000</v>
      </c>
      <c r="BZ11" s="34">
        <v>985355.41</v>
      </c>
      <c r="CA11" s="34">
        <v>152783.26</v>
      </c>
      <c r="CB11" s="34">
        <v>101934.92</v>
      </c>
      <c r="CC11" s="60">
        <v>-10000</v>
      </c>
      <c r="CD11" s="34">
        <v>17000</v>
      </c>
      <c r="CE11" s="34">
        <v>158257.12</v>
      </c>
      <c r="CF11" s="34">
        <v>7000</v>
      </c>
      <c r="CG11" s="34">
        <v>0</v>
      </c>
      <c r="CH11" s="34">
        <v>1769500</v>
      </c>
      <c r="CI11" s="34">
        <v>158542.34</v>
      </c>
      <c r="CJ11" s="60">
        <v>-102605.27</v>
      </c>
      <c r="CK11" s="60">
        <v>-151000</v>
      </c>
      <c r="CL11" s="34">
        <v>1248577.68</v>
      </c>
      <c r="CM11" s="34">
        <v>16384.669999999998</v>
      </c>
      <c r="CN11" s="34">
        <v>11670.24</v>
      </c>
      <c r="CO11" s="60">
        <v>-1281631.5</v>
      </c>
      <c r="CP11" s="34">
        <v>149362</v>
      </c>
      <c r="CQ11" s="34">
        <v>15818.4</v>
      </c>
      <c r="CR11" s="60">
        <v>-1500</v>
      </c>
      <c r="CS11" s="34">
        <v>60290.2</v>
      </c>
      <c r="CT11" s="60">
        <v>-1100</v>
      </c>
      <c r="CU11" s="34">
        <f>SUM(B11:CT11)</f>
        <v>182863248.86999989</v>
      </c>
    </row>
    <row r="12" spans="1:99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288499</v>
      </c>
      <c r="BB12" s="60">
        <v>-1154343</v>
      </c>
      <c r="BC12" s="34">
        <v>0</v>
      </c>
      <c r="BD12" s="34">
        <v>0</v>
      </c>
      <c r="BE12" s="34">
        <v>0</v>
      </c>
      <c r="BF12" s="34">
        <v>0</v>
      </c>
      <c r="BG12" s="34">
        <v>8654.33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60">
        <v>-6886743.3899999997</v>
      </c>
      <c r="BR12" s="34">
        <v>0</v>
      </c>
      <c r="BS12" s="34">
        <v>0</v>
      </c>
      <c r="BT12" s="60">
        <v>-12000</v>
      </c>
      <c r="BU12" s="34">
        <v>0</v>
      </c>
      <c r="BV12" s="34">
        <v>0</v>
      </c>
      <c r="BW12" s="34">
        <v>0</v>
      </c>
      <c r="BX12" s="34">
        <v>0</v>
      </c>
      <c r="BY12" s="34">
        <v>42000</v>
      </c>
      <c r="BZ12" s="60">
        <v>-1914139</v>
      </c>
      <c r="CA12" s="34">
        <v>0</v>
      </c>
      <c r="CB12" s="34">
        <v>0</v>
      </c>
      <c r="CC12" s="34">
        <v>10000</v>
      </c>
      <c r="CD12" s="34">
        <v>0</v>
      </c>
      <c r="CE12" s="34">
        <v>0</v>
      </c>
      <c r="CF12" s="60">
        <v>-7000</v>
      </c>
      <c r="CG12" s="34">
        <v>0</v>
      </c>
      <c r="CH12" s="34">
        <v>0</v>
      </c>
      <c r="CI12" s="34">
        <v>0</v>
      </c>
      <c r="CJ12" s="34">
        <v>2000</v>
      </c>
      <c r="CK12" s="34">
        <v>151000</v>
      </c>
      <c r="CL12" s="34">
        <v>0</v>
      </c>
      <c r="CM12" s="34">
        <v>0</v>
      </c>
      <c r="CN12" s="34">
        <v>0</v>
      </c>
      <c r="CO12" s="34">
        <v>1281631.5</v>
      </c>
      <c r="CP12" s="34">
        <v>0</v>
      </c>
      <c r="CQ12" s="34">
        <v>0</v>
      </c>
      <c r="CR12" s="34">
        <v>1500</v>
      </c>
      <c r="CS12" s="34">
        <v>0</v>
      </c>
      <c r="CT12" s="34">
        <v>1100</v>
      </c>
      <c r="CU12" s="34">
        <f>SUM(B12:CT12)</f>
        <v>63560161.63000001</v>
      </c>
    </row>
    <row r="13" spans="1:99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v>0</v>
      </c>
      <c r="CT13" s="35">
        <v>0</v>
      </c>
      <c r="CU13" s="35">
        <f>SUM(B13:CT13)</f>
        <v>2920000</v>
      </c>
    </row>
    <row r="14" spans="1:99" ht="27" customHeight="1" thickBot="1">
      <c r="A14" s="14" t="s">
        <v>3</v>
      </c>
      <c r="B14" s="15">
        <f t="shared" ref="B14:C14" si="98">SUM(B9,B13)</f>
        <v>205640000</v>
      </c>
      <c r="C14" s="36">
        <f t="shared" si="98"/>
        <v>0</v>
      </c>
      <c r="D14" s="36">
        <f t="shared" ref="D14:F14" si="99">SUM(D9,D13)</f>
        <v>89550.07</v>
      </c>
      <c r="E14" s="36">
        <f t="shared" si="99"/>
        <v>0</v>
      </c>
      <c r="F14" s="36">
        <f t="shared" si="99"/>
        <v>192346</v>
      </c>
      <c r="G14" s="36">
        <f t="shared" ref="G14:J14" si="100">SUM(G9,G13)</f>
        <v>4123.71</v>
      </c>
      <c r="H14" s="36">
        <f t="shared" si="100"/>
        <v>9321164</v>
      </c>
      <c r="I14" s="36">
        <f t="shared" si="100"/>
        <v>0</v>
      </c>
      <c r="J14" s="36">
        <f t="shared" si="100"/>
        <v>7405.32</v>
      </c>
      <c r="K14" s="36">
        <f t="shared" ref="K14:M14" si="101">SUM(K9,K13)</f>
        <v>146707</v>
      </c>
      <c r="L14" s="36">
        <f t="shared" si="101"/>
        <v>53023</v>
      </c>
      <c r="M14" s="36">
        <f t="shared" si="101"/>
        <v>0</v>
      </c>
      <c r="N14" s="36">
        <f t="shared" ref="N14:O14" si="102">SUM(N9,N13)</f>
        <v>36960</v>
      </c>
      <c r="O14" s="36">
        <f t="shared" si="102"/>
        <v>10757443</v>
      </c>
      <c r="P14" s="36">
        <f t="shared" ref="P14:R14" si="103">SUM(P9,P13)</f>
        <v>147661.92000000001</v>
      </c>
      <c r="Q14" s="36">
        <f t="shared" si="103"/>
        <v>106247.7</v>
      </c>
      <c r="R14" s="36">
        <f t="shared" si="103"/>
        <v>0</v>
      </c>
      <c r="S14" s="36">
        <f t="shared" ref="S14:T14" si="104">SUM(S9,S13)</f>
        <v>0</v>
      </c>
      <c r="T14" s="36">
        <f t="shared" si="104"/>
        <v>31200</v>
      </c>
      <c r="U14" s="36">
        <f t="shared" ref="U14:X14" si="105">SUM(U9,U13)</f>
        <v>0</v>
      </c>
      <c r="V14" s="36">
        <f t="shared" si="105"/>
        <v>310370.76</v>
      </c>
      <c r="W14" s="36">
        <f t="shared" si="105"/>
        <v>1867252.74</v>
      </c>
      <c r="X14" s="36">
        <f t="shared" si="105"/>
        <v>141108</v>
      </c>
      <c r="Y14" s="36">
        <f t="shared" ref="Y14:AA14" si="106">SUM(Y9,Y13)</f>
        <v>0</v>
      </c>
      <c r="Z14" s="36">
        <f t="shared" si="106"/>
        <v>227000</v>
      </c>
      <c r="AA14" s="36">
        <f t="shared" si="106"/>
        <v>48524.98</v>
      </c>
      <c r="AB14" s="36">
        <f t="shared" ref="AB14:AC14" si="107">SUM(AB9,AB13)</f>
        <v>264658</v>
      </c>
      <c r="AC14" s="36">
        <f t="shared" si="107"/>
        <v>4000</v>
      </c>
      <c r="AD14" s="36">
        <f t="shared" ref="AD14:AE14" si="108">SUM(AD9,AD13)</f>
        <v>948532.03</v>
      </c>
      <c r="AE14" s="36">
        <f t="shared" si="108"/>
        <v>10992000</v>
      </c>
      <c r="AF14" s="36">
        <f t="shared" ref="AF14:AH14" si="109">SUM(AF9,AF13)</f>
        <v>204250.38</v>
      </c>
      <c r="AG14" s="36">
        <f t="shared" si="109"/>
        <v>1281088.2</v>
      </c>
      <c r="AH14" s="36">
        <f t="shared" si="109"/>
        <v>0</v>
      </c>
      <c r="AI14" s="36">
        <f t="shared" ref="AI14:AJ14" si="110">SUM(AI9,AI13)</f>
        <v>23696</v>
      </c>
      <c r="AJ14" s="36">
        <f t="shared" si="110"/>
        <v>0</v>
      </c>
      <c r="AK14" s="36">
        <f t="shared" ref="AK14:AL14" si="111">SUM(AK9,AK13)</f>
        <v>27984</v>
      </c>
      <c r="AL14" s="36">
        <f t="shared" si="111"/>
        <v>2107000</v>
      </c>
      <c r="AM14" s="36">
        <f t="shared" ref="AM14:AO14" si="112">SUM(AM9,AM13)</f>
        <v>145879</v>
      </c>
      <c r="AN14" s="36">
        <f t="shared" si="112"/>
        <v>0</v>
      </c>
      <c r="AO14" s="36">
        <f t="shared" si="112"/>
        <v>525854.59</v>
      </c>
      <c r="AP14" s="36">
        <f t="shared" ref="AP14:AR14" si="113">SUM(AP9,AP13)</f>
        <v>22208.1</v>
      </c>
      <c r="AQ14" s="36">
        <f t="shared" si="113"/>
        <v>158036</v>
      </c>
      <c r="AR14" s="36">
        <f t="shared" si="113"/>
        <v>26282</v>
      </c>
      <c r="AS14" s="36">
        <f t="shared" ref="AS14:AV14" si="114">SUM(AS9,AS13)</f>
        <v>22231.119999999999</v>
      </c>
      <c r="AT14" s="36">
        <f t="shared" si="114"/>
        <v>0</v>
      </c>
      <c r="AU14" s="65">
        <f t="shared" si="114"/>
        <v>-978985.21</v>
      </c>
      <c r="AV14" s="36">
        <f t="shared" si="114"/>
        <v>144789</v>
      </c>
      <c r="AW14" s="36">
        <f t="shared" ref="AW14:AX14" si="115">SUM(AW9,AW13)</f>
        <v>0</v>
      </c>
      <c r="AX14" s="36">
        <f t="shared" si="115"/>
        <v>7800</v>
      </c>
      <c r="AY14" s="36">
        <f t="shared" ref="AY14:BA14" si="116">SUM(AY9,AY13)</f>
        <v>6448.79</v>
      </c>
      <c r="AZ14" s="36">
        <f t="shared" si="116"/>
        <v>19928</v>
      </c>
      <c r="BA14" s="36">
        <f t="shared" si="116"/>
        <v>1371369.58</v>
      </c>
      <c r="BB14" s="65">
        <f t="shared" ref="BB14:BD14" si="117">SUM(BB9,BB13)</f>
        <v>-1194490.2</v>
      </c>
      <c r="BC14" s="36">
        <f t="shared" si="117"/>
        <v>0</v>
      </c>
      <c r="BD14" s="36">
        <f t="shared" si="117"/>
        <v>160329.53</v>
      </c>
      <c r="BE14" s="36">
        <f t="shared" ref="BE14:BG14" si="118">SUM(BE9,BE13)</f>
        <v>18448.21</v>
      </c>
      <c r="BF14" s="36">
        <f t="shared" si="118"/>
        <v>882215.48</v>
      </c>
      <c r="BG14" s="36">
        <f t="shared" si="118"/>
        <v>0</v>
      </c>
      <c r="BH14" s="36">
        <f t="shared" ref="BH14:BK14" si="119">SUM(BH9,BH13)</f>
        <v>0</v>
      </c>
      <c r="BI14" s="36">
        <f t="shared" si="119"/>
        <v>154908</v>
      </c>
      <c r="BJ14" s="36">
        <f t="shared" si="119"/>
        <v>68877.009999999995</v>
      </c>
      <c r="BK14" s="36">
        <f t="shared" si="119"/>
        <v>0</v>
      </c>
      <c r="BL14" s="36">
        <f t="shared" ref="BL14:BM14" si="120">SUM(BL9,BL13)</f>
        <v>0</v>
      </c>
      <c r="BM14" s="36">
        <f t="shared" si="120"/>
        <v>0</v>
      </c>
      <c r="BN14" s="36">
        <f t="shared" ref="BN14:BQ14" si="121">SUM(BN9,BN13)</f>
        <v>0</v>
      </c>
      <c r="BO14" s="36">
        <f t="shared" si="121"/>
        <v>17815.95</v>
      </c>
      <c r="BP14" s="36">
        <f t="shared" si="121"/>
        <v>55719.12</v>
      </c>
      <c r="BQ14" s="65">
        <f t="shared" si="121"/>
        <v>-3614279.2199999997</v>
      </c>
      <c r="BR14" s="36">
        <f t="shared" ref="BR14:BV14" si="122">SUM(BR9,BR13)</f>
        <v>138587</v>
      </c>
      <c r="BS14" s="65">
        <f t="shared" si="122"/>
        <v>-59030.720000000001</v>
      </c>
      <c r="BT14" s="36">
        <f t="shared" si="122"/>
        <v>0</v>
      </c>
      <c r="BU14" s="36">
        <f t="shared" si="122"/>
        <v>34685</v>
      </c>
      <c r="BV14" s="36">
        <f t="shared" si="122"/>
        <v>0</v>
      </c>
      <c r="BW14" s="36">
        <f t="shared" ref="BW14:BZ14" si="123">SUM(BW9,BW13)</f>
        <v>16682.830000000002</v>
      </c>
      <c r="BX14" s="36">
        <f t="shared" si="123"/>
        <v>3379072.76</v>
      </c>
      <c r="BY14" s="36">
        <f t="shared" si="123"/>
        <v>0</v>
      </c>
      <c r="BZ14" s="65">
        <f t="shared" si="123"/>
        <v>-928783.59</v>
      </c>
      <c r="CA14" s="36">
        <f t="shared" ref="CA14:CC14" si="124">SUM(CA9,CA13)</f>
        <v>152783.26</v>
      </c>
      <c r="CB14" s="36">
        <f t="shared" si="124"/>
        <v>101934.92</v>
      </c>
      <c r="CC14" s="36">
        <f t="shared" si="124"/>
        <v>0</v>
      </c>
      <c r="CD14" s="36">
        <f t="shared" ref="CD14:CH14" si="125">SUM(CD9,CD13)</f>
        <v>17000</v>
      </c>
      <c r="CE14" s="36">
        <f t="shared" si="125"/>
        <v>158257.12</v>
      </c>
      <c r="CF14" s="36">
        <f t="shared" si="125"/>
        <v>0</v>
      </c>
      <c r="CG14" s="36">
        <f t="shared" si="125"/>
        <v>0</v>
      </c>
      <c r="CH14" s="36">
        <f t="shared" si="125"/>
        <v>1769500</v>
      </c>
      <c r="CI14" s="36">
        <f t="shared" ref="CI14:CL14" si="126">SUM(CI9,CI13)</f>
        <v>158542.34</v>
      </c>
      <c r="CJ14" s="65">
        <f t="shared" si="126"/>
        <v>-100605.27</v>
      </c>
      <c r="CK14" s="36">
        <f t="shared" si="126"/>
        <v>0</v>
      </c>
      <c r="CL14" s="36">
        <f t="shared" si="126"/>
        <v>1248577.68</v>
      </c>
      <c r="CM14" s="36">
        <f t="shared" ref="CM14:CO14" si="127">SUM(CM9,CM13)</f>
        <v>16384.669999999998</v>
      </c>
      <c r="CN14" s="36">
        <f t="shared" si="127"/>
        <v>11670.24</v>
      </c>
      <c r="CO14" s="36">
        <f t="shared" si="127"/>
        <v>0</v>
      </c>
      <c r="CP14" s="36">
        <f t="shared" ref="CP14:CS14" si="128">SUM(CP9,CP13)</f>
        <v>149362</v>
      </c>
      <c r="CQ14" s="36">
        <f t="shared" si="128"/>
        <v>15818.4</v>
      </c>
      <c r="CR14" s="36">
        <f t="shared" si="128"/>
        <v>0</v>
      </c>
      <c r="CS14" s="36">
        <f t="shared" si="128"/>
        <v>60290.2</v>
      </c>
      <c r="CT14" s="36">
        <f t="shared" ref="CT14" si="129">SUM(CT9,CT13)</f>
        <v>0</v>
      </c>
      <c r="CU14" s="36">
        <f>SUM(CU9,CU13)</f>
        <v>249343410.49999988</v>
      </c>
    </row>
    <row r="15" spans="1:99" ht="18" customHeight="1">
      <c r="A15" s="12" t="s">
        <v>11</v>
      </c>
      <c r="B15" s="13">
        <f t="shared" ref="B15:C15" si="130">+B3-B9</f>
        <v>-17755000</v>
      </c>
      <c r="C15" s="38">
        <f t="shared" si="130"/>
        <v>0</v>
      </c>
      <c r="D15" s="38">
        <f t="shared" ref="D15:F15" si="131">+D3-D9</f>
        <v>0</v>
      </c>
      <c r="E15" s="38">
        <f t="shared" si="131"/>
        <v>0</v>
      </c>
      <c r="F15" s="38">
        <f t="shared" si="131"/>
        <v>0</v>
      </c>
      <c r="G15" s="38">
        <f t="shared" ref="G15:J15" si="132">+G3-G9</f>
        <v>0</v>
      </c>
      <c r="H15" s="40">
        <f t="shared" si="132"/>
        <v>-9136064</v>
      </c>
      <c r="I15" s="38">
        <f t="shared" si="132"/>
        <v>0</v>
      </c>
      <c r="J15" s="38">
        <f t="shared" si="132"/>
        <v>0</v>
      </c>
      <c r="K15" s="38">
        <f t="shared" ref="K15:M15" si="133">+K3-K9</f>
        <v>0</v>
      </c>
      <c r="L15" s="38">
        <f t="shared" si="133"/>
        <v>0</v>
      </c>
      <c r="M15" s="38">
        <f t="shared" si="133"/>
        <v>0</v>
      </c>
      <c r="N15" s="38">
        <f t="shared" ref="N15:O15" si="134">+N3-N9</f>
        <v>0</v>
      </c>
      <c r="O15" s="38">
        <f t="shared" si="134"/>
        <v>0</v>
      </c>
      <c r="P15" s="38">
        <f t="shared" ref="P15:R15" si="135">+P3-P9</f>
        <v>0</v>
      </c>
      <c r="Q15" s="38">
        <f t="shared" si="135"/>
        <v>0</v>
      </c>
      <c r="R15" s="38">
        <f t="shared" si="135"/>
        <v>0</v>
      </c>
      <c r="S15" s="38">
        <f t="shared" ref="S15:T15" si="136">+S3-S9</f>
        <v>0</v>
      </c>
      <c r="T15" s="38">
        <f t="shared" si="136"/>
        <v>0</v>
      </c>
      <c r="U15" s="38">
        <f t="shared" ref="U15:X15" si="137">+U3-U9</f>
        <v>0</v>
      </c>
      <c r="V15" s="38">
        <f t="shared" si="137"/>
        <v>0</v>
      </c>
      <c r="W15" s="38">
        <f t="shared" si="137"/>
        <v>9335000</v>
      </c>
      <c r="X15" s="38">
        <f t="shared" si="137"/>
        <v>0</v>
      </c>
      <c r="Y15" s="38">
        <f t="shared" ref="Y15:AA15" si="138">+Y3-Y9</f>
        <v>0</v>
      </c>
      <c r="Z15" s="38">
        <f t="shared" si="138"/>
        <v>0</v>
      </c>
      <c r="AA15" s="38">
        <f t="shared" si="138"/>
        <v>0</v>
      </c>
      <c r="AB15" s="38">
        <f t="shared" ref="AB15:AC15" si="139">+AB3-AB9</f>
        <v>0</v>
      </c>
      <c r="AC15" s="38">
        <f t="shared" si="139"/>
        <v>0</v>
      </c>
      <c r="AD15" s="38">
        <f t="shared" ref="AD15:AE15" si="140">+AD3-AD9</f>
        <v>0</v>
      </c>
      <c r="AE15" s="40">
        <f t="shared" si="140"/>
        <v>-820000</v>
      </c>
      <c r="AF15" s="38">
        <f t="shared" ref="AF15:AH15" si="141">+AF3-AF9</f>
        <v>0</v>
      </c>
      <c r="AG15" s="38">
        <f t="shared" si="141"/>
        <v>0</v>
      </c>
      <c r="AH15" s="38">
        <f t="shared" si="141"/>
        <v>0</v>
      </c>
      <c r="AI15" s="38">
        <f t="shared" ref="AI15:AJ15" si="142">+AI3-AI9</f>
        <v>0</v>
      </c>
      <c r="AJ15" s="38">
        <f t="shared" si="142"/>
        <v>0</v>
      </c>
      <c r="AK15" s="38">
        <f t="shared" ref="AK15:AL15" si="143">+AK3-AK9</f>
        <v>0</v>
      </c>
      <c r="AL15" s="40">
        <f t="shared" si="143"/>
        <v>-1703000</v>
      </c>
      <c r="AM15" s="38">
        <f t="shared" ref="AM15:AO15" si="144">+AM3-AM9</f>
        <v>0</v>
      </c>
      <c r="AN15" s="38">
        <f t="shared" si="144"/>
        <v>0</v>
      </c>
      <c r="AO15" s="38">
        <f t="shared" si="144"/>
        <v>0</v>
      </c>
      <c r="AP15" s="38">
        <f t="shared" ref="AP15:AR15" si="145">+AP3-AP9</f>
        <v>0</v>
      </c>
      <c r="AQ15" s="38">
        <f t="shared" si="145"/>
        <v>0</v>
      </c>
      <c r="AR15" s="38">
        <f t="shared" si="145"/>
        <v>0</v>
      </c>
      <c r="AS15" s="38">
        <f t="shared" ref="AS15:AV15" si="146">+AS3-AS9</f>
        <v>0</v>
      </c>
      <c r="AT15" s="38">
        <f t="shared" si="146"/>
        <v>0</v>
      </c>
      <c r="AU15" s="38">
        <f t="shared" si="146"/>
        <v>3401217.35</v>
      </c>
      <c r="AV15" s="38">
        <f t="shared" si="146"/>
        <v>0</v>
      </c>
      <c r="AW15" s="38">
        <f t="shared" ref="AW15:AX15" si="147">+AW3-AW9</f>
        <v>0</v>
      </c>
      <c r="AX15" s="38">
        <f t="shared" si="147"/>
        <v>0</v>
      </c>
      <c r="AY15" s="38">
        <f t="shared" ref="AY15:BA15" si="148">+AY3-AY9</f>
        <v>0</v>
      </c>
      <c r="AZ15" s="38">
        <f t="shared" si="148"/>
        <v>0</v>
      </c>
      <c r="BA15" s="38">
        <f t="shared" si="148"/>
        <v>0</v>
      </c>
      <c r="BB15" s="38">
        <f t="shared" ref="BB15:BD15" si="149">+BB3-BB9</f>
        <v>0</v>
      </c>
      <c r="BC15" s="38">
        <f t="shared" si="149"/>
        <v>0</v>
      </c>
      <c r="BD15" s="38">
        <f t="shared" si="149"/>
        <v>0</v>
      </c>
      <c r="BE15" s="38">
        <f t="shared" ref="BE15:BG15" si="150">+BE3-BE9</f>
        <v>0</v>
      </c>
      <c r="BF15" s="38">
        <f t="shared" si="150"/>
        <v>0</v>
      </c>
      <c r="BG15" s="38">
        <f t="shared" si="150"/>
        <v>0</v>
      </c>
      <c r="BH15" s="38">
        <f t="shared" ref="BH15:BK15" si="151">+BH3-BH9</f>
        <v>0</v>
      </c>
      <c r="BI15" s="38">
        <f t="shared" si="151"/>
        <v>0</v>
      </c>
      <c r="BJ15" s="38">
        <f t="shared" si="151"/>
        <v>0</v>
      </c>
      <c r="BK15" s="38">
        <f t="shared" si="151"/>
        <v>0</v>
      </c>
      <c r="BL15" s="38">
        <f t="shared" ref="BL15:BM15" si="152">+BL3-BL9</f>
        <v>0</v>
      </c>
      <c r="BM15" s="38">
        <f t="shared" si="152"/>
        <v>0</v>
      </c>
      <c r="BN15" s="38">
        <f t="shared" ref="BN15:BQ15" si="153">+BN3-BN9</f>
        <v>0</v>
      </c>
      <c r="BO15" s="38">
        <f t="shared" si="153"/>
        <v>0</v>
      </c>
      <c r="BP15" s="38">
        <f t="shared" si="153"/>
        <v>0</v>
      </c>
      <c r="BQ15" s="40">
        <f t="shared" si="153"/>
        <v>-1359141.9500000002</v>
      </c>
      <c r="BR15" s="38">
        <f t="shared" ref="BR15:BV15" si="154">+BR3-BR9</f>
        <v>0</v>
      </c>
      <c r="BS15" s="38">
        <f t="shared" si="154"/>
        <v>0</v>
      </c>
      <c r="BT15" s="38">
        <f t="shared" si="154"/>
        <v>0</v>
      </c>
      <c r="BU15" s="38">
        <f t="shared" si="154"/>
        <v>0</v>
      </c>
      <c r="BV15" s="38">
        <f t="shared" si="154"/>
        <v>0</v>
      </c>
      <c r="BW15" s="38">
        <f t="shared" ref="BW15:BZ15" si="155">+BW3-BW9</f>
        <v>0</v>
      </c>
      <c r="BX15" s="38">
        <f t="shared" si="155"/>
        <v>0</v>
      </c>
      <c r="BY15" s="38">
        <f t="shared" si="155"/>
        <v>0</v>
      </c>
      <c r="BZ15" s="40">
        <f t="shared" si="155"/>
        <v>-964955.01000000013</v>
      </c>
      <c r="CA15" s="38">
        <f t="shared" ref="CA15:CC15" si="156">+CA3-CA9</f>
        <v>0</v>
      </c>
      <c r="CB15" s="38">
        <f t="shared" si="156"/>
        <v>0</v>
      </c>
      <c r="CC15" s="38">
        <f t="shared" si="156"/>
        <v>0</v>
      </c>
      <c r="CD15" s="38">
        <f t="shared" ref="CD15:CH15" si="157">+CD3-CD9</f>
        <v>0</v>
      </c>
      <c r="CE15" s="38">
        <f t="shared" si="157"/>
        <v>0</v>
      </c>
      <c r="CF15" s="38">
        <f t="shared" si="157"/>
        <v>0</v>
      </c>
      <c r="CG15" s="38">
        <f t="shared" si="157"/>
        <v>0</v>
      </c>
      <c r="CH15" s="40">
        <f t="shared" si="157"/>
        <v>-583926.14999999991</v>
      </c>
      <c r="CI15" s="38">
        <f t="shared" ref="CI15:CL15" si="158">+CI3-CI9</f>
        <v>0</v>
      </c>
      <c r="CJ15" s="38">
        <f t="shared" si="158"/>
        <v>0</v>
      </c>
      <c r="CK15" s="38">
        <f t="shared" si="158"/>
        <v>0</v>
      </c>
      <c r="CL15" s="38">
        <f t="shared" si="158"/>
        <v>1611742.0000000002</v>
      </c>
      <c r="CM15" s="38">
        <f t="shared" ref="CM15:CO15" si="159">+CM3-CM9</f>
        <v>0</v>
      </c>
      <c r="CN15" s="38">
        <f t="shared" si="159"/>
        <v>0</v>
      </c>
      <c r="CO15" s="38">
        <f t="shared" si="159"/>
        <v>0</v>
      </c>
      <c r="CP15" s="38">
        <f t="shared" ref="CP15:CS15" si="160">+CP3-CP9</f>
        <v>0</v>
      </c>
      <c r="CQ15" s="38">
        <f t="shared" si="160"/>
        <v>0</v>
      </c>
      <c r="CR15" s="38">
        <f t="shared" si="160"/>
        <v>0</v>
      </c>
      <c r="CS15" s="38">
        <f t="shared" si="160"/>
        <v>275950</v>
      </c>
      <c r="CT15" s="38">
        <f t="shared" ref="CT15" si="161">+CT3-CT9</f>
        <v>0</v>
      </c>
      <c r="CU15" s="40">
        <f>+CU3-CU9</f>
        <v>-17698177.759999961</v>
      </c>
    </row>
    <row r="16" spans="1:9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</row>
    <row r="17" spans="1:99" ht="18" customHeight="1">
      <c r="A17" s="41" t="s">
        <v>6</v>
      </c>
      <c r="B17" s="42">
        <f t="shared" ref="B17:C17" si="162">SUM(B19:B20)</f>
        <v>1200000</v>
      </c>
      <c r="C17" s="43">
        <f t="shared" si="162"/>
        <v>0</v>
      </c>
      <c r="D17" s="43">
        <f t="shared" ref="D17" si="163">SUM(D19:D20)</f>
        <v>0</v>
      </c>
      <c r="E17" s="43">
        <f t="shared" ref="E17:F17" si="164">SUM(E19:E20)</f>
        <v>0</v>
      </c>
      <c r="F17" s="43">
        <f t="shared" si="164"/>
        <v>0</v>
      </c>
      <c r="G17" s="43">
        <f t="shared" ref="G17:H17" si="165">SUM(G19:G20)</f>
        <v>0</v>
      </c>
      <c r="H17" s="43">
        <f t="shared" si="165"/>
        <v>0</v>
      </c>
      <c r="I17" s="43">
        <f t="shared" ref="I17:K17" si="166">SUM(I19:I20)</f>
        <v>0</v>
      </c>
      <c r="J17" s="43">
        <f t="shared" si="166"/>
        <v>0</v>
      </c>
      <c r="K17" s="43">
        <f t="shared" si="166"/>
        <v>0</v>
      </c>
      <c r="L17" s="43">
        <f t="shared" ref="L17:M17" si="167">SUM(L19:L20)</f>
        <v>0</v>
      </c>
      <c r="M17" s="43">
        <f t="shared" si="167"/>
        <v>0</v>
      </c>
      <c r="N17" s="43">
        <f t="shared" ref="N17:O17" si="168">SUM(N19:N20)</f>
        <v>0</v>
      </c>
      <c r="O17" s="43">
        <f t="shared" si="168"/>
        <v>0</v>
      </c>
      <c r="P17" s="43">
        <f t="shared" ref="P17:R17" si="169">SUM(P19:P20)</f>
        <v>0</v>
      </c>
      <c r="Q17" s="43">
        <f t="shared" si="169"/>
        <v>0</v>
      </c>
      <c r="R17" s="43">
        <f t="shared" si="169"/>
        <v>0</v>
      </c>
      <c r="S17" s="43">
        <f t="shared" ref="S17:T17" si="170">SUM(S19:S20)</f>
        <v>0</v>
      </c>
      <c r="T17" s="43">
        <f t="shared" si="170"/>
        <v>0</v>
      </c>
      <c r="U17" s="43">
        <f t="shared" ref="U17:X17" si="171">SUM(U19:U20)</f>
        <v>0</v>
      </c>
      <c r="V17" s="43">
        <f t="shared" si="171"/>
        <v>0</v>
      </c>
      <c r="W17" s="43">
        <f t="shared" si="171"/>
        <v>0</v>
      </c>
      <c r="X17" s="43">
        <f t="shared" si="171"/>
        <v>0</v>
      </c>
      <c r="Y17" s="43">
        <f t="shared" ref="Y17:AA17" si="172">SUM(Y19:Y20)</f>
        <v>0</v>
      </c>
      <c r="Z17" s="43">
        <f t="shared" si="172"/>
        <v>0</v>
      </c>
      <c r="AA17" s="43">
        <f t="shared" si="172"/>
        <v>0</v>
      </c>
      <c r="AB17" s="43">
        <f t="shared" ref="AB17:AC17" si="173">SUM(AB19:AB20)</f>
        <v>0</v>
      </c>
      <c r="AC17" s="43">
        <f t="shared" si="173"/>
        <v>0</v>
      </c>
      <c r="AD17" s="43">
        <f t="shared" ref="AD17:AE17" si="174">SUM(AD19:AD20)</f>
        <v>0</v>
      </c>
      <c r="AE17" s="43">
        <f t="shared" si="174"/>
        <v>0</v>
      </c>
      <c r="AF17" s="43">
        <f t="shared" ref="AF17:AH17" si="175">SUM(AF19:AF20)</f>
        <v>0</v>
      </c>
      <c r="AG17" s="43">
        <f t="shared" si="175"/>
        <v>0</v>
      </c>
      <c r="AH17" s="43">
        <f t="shared" si="175"/>
        <v>0</v>
      </c>
      <c r="AI17" s="43">
        <f t="shared" ref="AI17:AJ17" si="176">SUM(AI19:AI20)</f>
        <v>0</v>
      </c>
      <c r="AJ17" s="43">
        <f t="shared" si="176"/>
        <v>0</v>
      </c>
      <c r="AK17" s="43">
        <f t="shared" ref="AK17:AL17" si="177">SUM(AK19:AK20)</f>
        <v>0</v>
      </c>
      <c r="AL17" s="43">
        <f t="shared" si="177"/>
        <v>0</v>
      </c>
      <c r="AM17" s="43">
        <f t="shared" ref="AM17:AO17" si="178">SUM(AM19:AM20)</f>
        <v>0</v>
      </c>
      <c r="AN17" s="43">
        <f t="shared" si="178"/>
        <v>0</v>
      </c>
      <c r="AO17" s="43">
        <f t="shared" si="178"/>
        <v>0</v>
      </c>
      <c r="AP17" s="43">
        <f t="shared" ref="AP17:AR17" si="179">SUM(AP19:AP20)</f>
        <v>0</v>
      </c>
      <c r="AQ17" s="43">
        <f t="shared" si="179"/>
        <v>0</v>
      </c>
      <c r="AR17" s="43">
        <f t="shared" si="179"/>
        <v>0</v>
      </c>
      <c r="AS17" s="43">
        <f t="shared" ref="AS17:AV17" si="180">SUM(AS19:AS20)</f>
        <v>0</v>
      </c>
      <c r="AT17" s="43">
        <f t="shared" si="180"/>
        <v>0</v>
      </c>
      <c r="AU17" s="43">
        <f t="shared" si="180"/>
        <v>0</v>
      </c>
      <c r="AV17" s="43">
        <f t="shared" si="180"/>
        <v>0</v>
      </c>
      <c r="AW17" s="43">
        <f t="shared" ref="AW17:AX17" si="181">SUM(AW19:AW20)</f>
        <v>0</v>
      </c>
      <c r="AX17" s="43">
        <f t="shared" si="181"/>
        <v>0</v>
      </c>
      <c r="AY17" s="43">
        <f t="shared" ref="AY17:BA17" si="182">SUM(AY19:AY20)</f>
        <v>0</v>
      </c>
      <c r="AZ17" s="43">
        <f t="shared" si="182"/>
        <v>0</v>
      </c>
      <c r="BA17" s="43">
        <f t="shared" si="182"/>
        <v>0</v>
      </c>
      <c r="BB17" s="43">
        <f t="shared" ref="BB17:BD17" si="183">SUM(BB19:BB20)</f>
        <v>0</v>
      </c>
      <c r="BC17" s="43">
        <f t="shared" si="183"/>
        <v>0</v>
      </c>
      <c r="BD17" s="43">
        <f t="shared" si="183"/>
        <v>0</v>
      </c>
      <c r="BE17" s="43">
        <f t="shared" ref="BE17:BG17" si="184">SUM(BE19:BE20)</f>
        <v>0</v>
      </c>
      <c r="BF17" s="43">
        <f t="shared" si="184"/>
        <v>0</v>
      </c>
      <c r="BG17" s="43">
        <f t="shared" si="184"/>
        <v>0</v>
      </c>
      <c r="BH17" s="68">
        <f t="shared" ref="BH17:BK17" si="185">SUM(BH19:BH20)</f>
        <v>-75000</v>
      </c>
      <c r="BI17" s="43">
        <f t="shared" si="185"/>
        <v>0</v>
      </c>
      <c r="BJ17" s="43">
        <f t="shared" si="185"/>
        <v>0</v>
      </c>
      <c r="BK17" s="43">
        <f t="shared" si="185"/>
        <v>0</v>
      </c>
      <c r="BL17" s="68">
        <f t="shared" ref="BL17:BM17" si="186">SUM(BL19:BL20)</f>
        <v>-100000</v>
      </c>
      <c r="BM17" s="43">
        <f t="shared" si="186"/>
        <v>0</v>
      </c>
      <c r="BN17" s="43">
        <f t="shared" ref="BN17:BQ17" si="187">SUM(BN19:BN20)</f>
        <v>0</v>
      </c>
      <c r="BO17" s="43">
        <f t="shared" si="187"/>
        <v>0</v>
      </c>
      <c r="BP17" s="43">
        <f t="shared" si="187"/>
        <v>0</v>
      </c>
      <c r="BQ17" s="43">
        <f t="shared" si="187"/>
        <v>0</v>
      </c>
      <c r="BR17" s="43">
        <f t="shared" ref="BR17:BV17" si="188">SUM(BR19:BR20)</f>
        <v>0</v>
      </c>
      <c r="BS17" s="43">
        <f t="shared" si="188"/>
        <v>0</v>
      </c>
      <c r="BT17" s="43">
        <f t="shared" si="188"/>
        <v>0</v>
      </c>
      <c r="BU17" s="43">
        <f t="shared" si="188"/>
        <v>0</v>
      </c>
      <c r="BV17" s="68">
        <f t="shared" si="188"/>
        <v>-50000</v>
      </c>
      <c r="BW17" s="43">
        <f t="shared" ref="BW17:BZ17" si="189">SUM(BW19:BW20)</f>
        <v>0</v>
      </c>
      <c r="BX17" s="43">
        <f t="shared" si="189"/>
        <v>0</v>
      </c>
      <c r="BY17" s="43">
        <f t="shared" si="189"/>
        <v>0</v>
      </c>
      <c r="BZ17" s="43">
        <f t="shared" si="189"/>
        <v>0</v>
      </c>
      <c r="CA17" s="43">
        <f t="shared" ref="CA17:CC17" si="190">SUM(CA19:CA20)</f>
        <v>0</v>
      </c>
      <c r="CB17" s="43">
        <f t="shared" si="190"/>
        <v>0</v>
      </c>
      <c r="CC17" s="43">
        <f t="shared" si="190"/>
        <v>0</v>
      </c>
      <c r="CD17" s="43">
        <f t="shared" ref="CD17:CH17" si="191">SUM(CD19:CD20)</f>
        <v>0</v>
      </c>
      <c r="CE17" s="43">
        <f t="shared" si="191"/>
        <v>0</v>
      </c>
      <c r="CF17" s="43">
        <f t="shared" si="191"/>
        <v>0</v>
      </c>
      <c r="CG17" s="68">
        <f t="shared" si="191"/>
        <v>-57000</v>
      </c>
      <c r="CH17" s="43">
        <f t="shared" si="191"/>
        <v>0</v>
      </c>
      <c r="CI17" s="43">
        <f t="shared" ref="CI17:CL17" si="192">SUM(CI19:CI20)</f>
        <v>0</v>
      </c>
      <c r="CJ17" s="43">
        <f t="shared" si="192"/>
        <v>0</v>
      </c>
      <c r="CK17" s="43">
        <f t="shared" si="192"/>
        <v>0</v>
      </c>
      <c r="CL17" s="43">
        <f t="shared" si="192"/>
        <v>0</v>
      </c>
      <c r="CM17" s="43">
        <f t="shared" ref="CM17:CO17" si="193">SUM(CM19:CM20)</f>
        <v>0</v>
      </c>
      <c r="CN17" s="43">
        <f t="shared" si="193"/>
        <v>0</v>
      </c>
      <c r="CO17" s="43">
        <f t="shared" si="193"/>
        <v>0</v>
      </c>
      <c r="CP17" s="43">
        <f t="shared" ref="CP17:CS17" si="194">SUM(CP19:CP20)</f>
        <v>0</v>
      </c>
      <c r="CQ17" s="43">
        <f t="shared" si="194"/>
        <v>0</v>
      </c>
      <c r="CR17" s="43">
        <f t="shared" si="194"/>
        <v>0</v>
      </c>
      <c r="CS17" s="43">
        <f t="shared" si="194"/>
        <v>0</v>
      </c>
      <c r="CT17" s="43">
        <f t="shared" ref="CT17" si="195">SUM(CT19:CT20)</f>
        <v>0</v>
      </c>
      <c r="CU17" s="43">
        <f>SUM(CU19:CU20)</f>
        <v>918000</v>
      </c>
    </row>
    <row r="18" spans="1:9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</row>
    <row r="19" spans="1:99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60">
        <v>-100000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60">
        <v>-50000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60">
        <v>-57000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4">
        <v>0</v>
      </c>
      <c r="CU19" s="34">
        <f>SUM(B19:CT19)</f>
        <v>563000</v>
      </c>
    </row>
    <row r="20" spans="1:99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60">
        <v>-75000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f>SUM(B20:CT20)</f>
        <v>355000</v>
      </c>
    </row>
    <row r="21" spans="1:99" ht="18" customHeight="1">
      <c r="A21" s="41" t="s">
        <v>7</v>
      </c>
      <c r="B21" s="42">
        <f t="shared" ref="B21:C21" si="196">SUM(B23:B23)</f>
        <v>400000</v>
      </c>
      <c r="C21" s="43">
        <f t="shared" si="196"/>
        <v>0</v>
      </c>
      <c r="D21" s="43">
        <f t="shared" ref="D21:F21" si="197">SUM(D23:D23)</f>
        <v>0</v>
      </c>
      <c r="E21" s="43">
        <f t="shared" si="197"/>
        <v>0</v>
      </c>
      <c r="F21" s="43">
        <f t="shared" si="197"/>
        <v>0</v>
      </c>
      <c r="G21" s="43">
        <f t="shared" ref="G21:J21" si="198">SUM(G23:G23)</f>
        <v>0</v>
      </c>
      <c r="H21" s="43">
        <f t="shared" si="198"/>
        <v>0</v>
      </c>
      <c r="I21" s="43">
        <f t="shared" si="198"/>
        <v>0</v>
      </c>
      <c r="J21" s="43">
        <f t="shared" si="198"/>
        <v>0</v>
      </c>
      <c r="K21" s="43">
        <f t="shared" ref="K21:M21" si="199">SUM(K23:K23)</f>
        <v>0</v>
      </c>
      <c r="L21" s="43">
        <f t="shared" si="199"/>
        <v>0</v>
      </c>
      <c r="M21" s="43">
        <f t="shared" si="199"/>
        <v>0</v>
      </c>
      <c r="N21" s="43">
        <f t="shared" ref="N21:O21" si="200">SUM(N23:N23)</f>
        <v>0</v>
      </c>
      <c r="O21" s="43">
        <f t="shared" si="200"/>
        <v>0</v>
      </c>
      <c r="P21" s="43">
        <f t="shared" ref="P21:R21" si="201">SUM(P23:P23)</f>
        <v>0</v>
      </c>
      <c r="Q21" s="43">
        <f t="shared" si="201"/>
        <v>0</v>
      </c>
      <c r="R21" s="43">
        <f t="shared" si="201"/>
        <v>0</v>
      </c>
      <c r="S21" s="43">
        <f t="shared" ref="S21:T21" si="202">SUM(S23:S23)</f>
        <v>0</v>
      </c>
      <c r="T21" s="43">
        <f t="shared" si="202"/>
        <v>0</v>
      </c>
      <c r="U21" s="43">
        <f t="shared" ref="U21:X21" si="203">SUM(U23:U23)</f>
        <v>0</v>
      </c>
      <c r="V21" s="43">
        <f t="shared" si="203"/>
        <v>0</v>
      </c>
      <c r="W21" s="43">
        <f t="shared" si="203"/>
        <v>0</v>
      </c>
      <c r="X21" s="43">
        <f t="shared" si="203"/>
        <v>0</v>
      </c>
      <c r="Y21" s="43">
        <f t="shared" ref="Y21:AA21" si="204">SUM(Y23:Y23)</f>
        <v>0</v>
      </c>
      <c r="Z21" s="43">
        <f t="shared" si="204"/>
        <v>0</v>
      </c>
      <c r="AA21" s="43">
        <f t="shared" si="204"/>
        <v>0</v>
      </c>
      <c r="AB21" s="43">
        <f t="shared" ref="AB21:AC21" si="205">SUM(AB23:AB23)</f>
        <v>0</v>
      </c>
      <c r="AC21" s="43">
        <f t="shared" si="205"/>
        <v>0</v>
      </c>
      <c r="AD21" s="43">
        <f t="shared" ref="AD21:AE21" si="206">SUM(AD23:AD23)</f>
        <v>0</v>
      </c>
      <c r="AE21" s="43">
        <f t="shared" si="206"/>
        <v>0</v>
      </c>
      <c r="AF21" s="43">
        <f t="shared" ref="AF21:AH21" si="207">SUM(AF23:AF23)</f>
        <v>0</v>
      </c>
      <c r="AG21" s="43">
        <f t="shared" si="207"/>
        <v>0</v>
      </c>
      <c r="AH21" s="43">
        <f t="shared" si="207"/>
        <v>0</v>
      </c>
      <c r="AI21" s="43">
        <f t="shared" ref="AI21:AJ21" si="208">SUM(AI23:AI23)</f>
        <v>0</v>
      </c>
      <c r="AJ21" s="43">
        <f t="shared" si="208"/>
        <v>0</v>
      </c>
      <c r="AK21" s="43">
        <f t="shared" ref="AK21:AL21" si="209">SUM(AK23:AK23)</f>
        <v>0</v>
      </c>
      <c r="AL21" s="43">
        <f t="shared" si="209"/>
        <v>0</v>
      </c>
      <c r="AM21" s="43">
        <f t="shared" ref="AM21:AO21" si="210">SUM(AM23:AM23)</f>
        <v>0</v>
      </c>
      <c r="AN21" s="43">
        <f t="shared" si="210"/>
        <v>0</v>
      </c>
      <c r="AO21" s="43">
        <f t="shared" si="210"/>
        <v>0</v>
      </c>
      <c r="AP21" s="43">
        <f t="shared" ref="AP21:AR21" si="211">SUM(AP23:AP23)</f>
        <v>0</v>
      </c>
      <c r="AQ21" s="43">
        <f t="shared" si="211"/>
        <v>0</v>
      </c>
      <c r="AR21" s="43">
        <f t="shared" si="211"/>
        <v>0</v>
      </c>
      <c r="AS21" s="43">
        <f t="shared" ref="AS21:AV21" si="212">SUM(AS23:AS23)</f>
        <v>0</v>
      </c>
      <c r="AT21" s="43">
        <f t="shared" si="212"/>
        <v>0</v>
      </c>
      <c r="AU21" s="43">
        <f t="shared" si="212"/>
        <v>0</v>
      </c>
      <c r="AV21" s="43">
        <f t="shared" si="212"/>
        <v>0</v>
      </c>
      <c r="AW21" s="43">
        <f t="shared" ref="AW21:AX21" si="213">SUM(AW23:AW23)</f>
        <v>0</v>
      </c>
      <c r="AX21" s="43">
        <f t="shared" si="213"/>
        <v>0</v>
      </c>
      <c r="AY21" s="43">
        <f t="shared" ref="AY21:BA21" si="214">SUM(AY23:AY23)</f>
        <v>0</v>
      </c>
      <c r="AZ21" s="43">
        <f t="shared" si="214"/>
        <v>0</v>
      </c>
      <c r="BA21" s="43">
        <f t="shared" si="214"/>
        <v>0</v>
      </c>
      <c r="BB21" s="43">
        <f t="shared" ref="BB21:BD21" si="215">SUM(BB23:BB23)</f>
        <v>0</v>
      </c>
      <c r="BC21" s="43">
        <f t="shared" si="215"/>
        <v>0</v>
      </c>
      <c r="BD21" s="43">
        <f t="shared" si="215"/>
        <v>0</v>
      </c>
      <c r="BE21" s="43">
        <f t="shared" ref="BE21:BG21" si="216">SUM(BE23:BE23)</f>
        <v>0</v>
      </c>
      <c r="BF21" s="43">
        <f t="shared" si="216"/>
        <v>0</v>
      </c>
      <c r="BG21" s="43">
        <f t="shared" si="216"/>
        <v>0</v>
      </c>
      <c r="BH21" s="43">
        <f t="shared" ref="BH21:BK21" si="217">SUM(BH23:BH23)</f>
        <v>0</v>
      </c>
      <c r="BI21" s="43">
        <f t="shared" si="217"/>
        <v>0</v>
      </c>
      <c r="BJ21" s="43">
        <f t="shared" si="217"/>
        <v>0</v>
      </c>
      <c r="BK21" s="43">
        <f t="shared" si="217"/>
        <v>0</v>
      </c>
      <c r="BL21" s="43">
        <f t="shared" ref="BL21:BM21" si="218">SUM(BL23:BL23)</f>
        <v>0</v>
      </c>
      <c r="BM21" s="43">
        <f t="shared" si="218"/>
        <v>0</v>
      </c>
      <c r="BN21" s="43">
        <f t="shared" ref="BN21:BQ21" si="219">SUM(BN23:BN23)</f>
        <v>0</v>
      </c>
      <c r="BO21" s="43">
        <f t="shared" si="219"/>
        <v>0</v>
      </c>
      <c r="BP21" s="43">
        <f t="shared" si="219"/>
        <v>0</v>
      </c>
      <c r="BQ21" s="43">
        <f t="shared" si="219"/>
        <v>0</v>
      </c>
      <c r="BR21" s="43">
        <f t="shared" ref="BR21:BV21" si="220">SUM(BR23:BR23)</f>
        <v>0</v>
      </c>
      <c r="BS21" s="43">
        <f t="shared" si="220"/>
        <v>0</v>
      </c>
      <c r="BT21" s="43">
        <f t="shared" si="220"/>
        <v>0</v>
      </c>
      <c r="BU21" s="43">
        <f t="shared" si="220"/>
        <v>0</v>
      </c>
      <c r="BV21" s="43">
        <f t="shared" si="220"/>
        <v>0</v>
      </c>
      <c r="BW21" s="43">
        <f t="shared" ref="BW21:BZ21" si="221">SUM(BW23:BW23)</f>
        <v>0</v>
      </c>
      <c r="BX21" s="43">
        <f t="shared" si="221"/>
        <v>0</v>
      </c>
      <c r="BY21" s="43">
        <f t="shared" si="221"/>
        <v>0</v>
      </c>
      <c r="BZ21" s="43">
        <f t="shared" si="221"/>
        <v>0</v>
      </c>
      <c r="CA21" s="43">
        <f t="shared" ref="CA21:CC21" si="222">SUM(CA23:CA23)</f>
        <v>0</v>
      </c>
      <c r="CB21" s="43">
        <f t="shared" si="222"/>
        <v>0</v>
      </c>
      <c r="CC21" s="43">
        <f t="shared" si="222"/>
        <v>0</v>
      </c>
      <c r="CD21" s="43">
        <f t="shared" ref="CD21:CH21" si="223">SUM(CD23:CD23)</f>
        <v>0</v>
      </c>
      <c r="CE21" s="43">
        <f t="shared" si="223"/>
        <v>0</v>
      </c>
      <c r="CF21" s="43">
        <f t="shared" si="223"/>
        <v>0</v>
      </c>
      <c r="CG21" s="43">
        <f t="shared" si="223"/>
        <v>0</v>
      </c>
      <c r="CH21" s="43">
        <f t="shared" si="223"/>
        <v>0</v>
      </c>
      <c r="CI21" s="43">
        <f t="shared" ref="CI21:CL21" si="224">SUM(CI23:CI23)</f>
        <v>0</v>
      </c>
      <c r="CJ21" s="43">
        <f t="shared" si="224"/>
        <v>0</v>
      </c>
      <c r="CK21" s="43">
        <f t="shared" si="224"/>
        <v>0</v>
      </c>
      <c r="CL21" s="43">
        <f t="shared" si="224"/>
        <v>0</v>
      </c>
      <c r="CM21" s="43">
        <f t="shared" ref="CM21:CO21" si="225">SUM(CM23:CM23)</f>
        <v>0</v>
      </c>
      <c r="CN21" s="43">
        <f t="shared" si="225"/>
        <v>0</v>
      </c>
      <c r="CO21" s="43">
        <f t="shared" si="225"/>
        <v>0</v>
      </c>
      <c r="CP21" s="43">
        <f t="shared" ref="CP21:CS21" si="226">SUM(CP23:CP23)</f>
        <v>0</v>
      </c>
      <c r="CQ21" s="43">
        <f t="shared" si="226"/>
        <v>0</v>
      </c>
      <c r="CR21" s="43">
        <f t="shared" si="226"/>
        <v>0</v>
      </c>
      <c r="CS21" s="43">
        <f t="shared" si="226"/>
        <v>0</v>
      </c>
      <c r="CT21" s="43">
        <f t="shared" ref="CT21" si="227">SUM(CT23:CT23)</f>
        <v>0</v>
      </c>
      <c r="CU21" s="43">
        <f>SUM(CU23:CU23)</f>
        <v>400000</v>
      </c>
    </row>
    <row r="22" spans="1:9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</row>
    <row r="23" spans="1:99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f>SUM(B23:CT23)</f>
        <v>400000</v>
      </c>
    </row>
    <row r="26" spans="1:99">
      <c r="A26" s="29" t="s">
        <v>28</v>
      </c>
    </row>
    <row r="27" spans="1:99">
      <c r="A27" s="29" t="s">
        <v>32</v>
      </c>
    </row>
    <row r="28" spans="1:99">
      <c r="A28" s="29" t="s">
        <v>33</v>
      </c>
    </row>
    <row r="29" spans="1:99">
      <c r="A29" s="29" t="s">
        <v>29</v>
      </c>
    </row>
    <row r="30" spans="1:99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tabSelected="1" workbookViewId="0">
      <selection activeCell="G25" sqref="G25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228725232.74000001</v>
      </c>
    </row>
    <row r="4" spans="1:2" ht="22.15" customHeight="1">
      <c r="A4" s="53" t="s">
        <v>38</v>
      </c>
      <c r="B4" s="54">
        <f>ROUND('Budżet 2024 - po zmianach'!$CU$3,2)</f>
        <v>228725232.74000001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246423410.5</v>
      </c>
    </row>
    <row r="8" spans="1:2" ht="22.15" customHeight="1">
      <c r="A8" s="53" t="s">
        <v>41</v>
      </c>
      <c r="B8" s="54">
        <f>ROUND('Budżet 2024 - po zmianach'!$CU$9,2)</f>
        <v>246423410.5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17563808.319999997</v>
      </c>
    </row>
    <row r="12" spans="1:2" ht="22.15" customHeight="1">
      <c r="A12" s="53" t="s">
        <v>43</v>
      </c>
      <c r="B12" s="54">
        <f>'Budżet 2024 - Wydatki'!$E$5</f>
        <v>17563808.319999997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2025-01-14T13:58:24Z</dcterms:modified>
  <cp:category>Budżet 2024</cp:category>
</cp:coreProperties>
</file>