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myla\OneDrive - Gmina Strzelce Opolskie\Pulpit\2026\"/>
    </mc:Choice>
  </mc:AlternateContent>
  <xr:revisionPtr revIDLastSave="0" documentId="13_ncr:1_{86712574-3298-4C92-828C-3A0DEBA0AB6D}" xr6:coauthVersionLast="47" xr6:coauthVersionMax="47" xr10:uidLastSave="{00000000-0000-0000-0000-000000000000}"/>
  <bookViews>
    <workbookView xWindow="-120" yWindow="-120" windowWidth="29040" windowHeight="15720" tabRatio="601" activeTab="4" xr2:uid="{00000000-000D-0000-FFFF-FFFF00000000}"/>
  </bookViews>
  <sheets>
    <sheet name="START" sheetId="2" r:id="rId1"/>
    <sheet name="Budżet 2026- Dochody" sheetId="3" r:id="rId2"/>
    <sheet name="Budżet 2026 - Wydatki" sheetId="4" r:id="rId3"/>
    <sheet name="Budżet 2026 - po zmianach" sheetId="1" r:id="rId4"/>
    <sheet name="CHECKLIST" sheetId="5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3" l="1"/>
  <c r="C22" i="4"/>
  <c r="CQ22" i="1"/>
  <c r="B20" i="1" l="1"/>
  <c r="BQ20" i="1"/>
  <c r="BQ17" i="1"/>
  <c r="BQ9" i="1"/>
  <c r="BQ14" i="1" s="1"/>
  <c r="BQ3" i="1"/>
  <c r="BQ15" i="1" s="1"/>
  <c r="BP20" i="1"/>
  <c r="BP17" i="1"/>
  <c r="BP9" i="1"/>
  <c r="BP14" i="1" s="1"/>
  <c r="BP3" i="1"/>
  <c r="BO20" i="1"/>
  <c r="BO17" i="1"/>
  <c r="BO9" i="1"/>
  <c r="BO14" i="1" s="1"/>
  <c r="BO3" i="1"/>
  <c r="BN20" i="1"/>
  <c r="BN17" i="1"/>
  <c r="BN9" i="1"/>
  <c r="BN14" i="1" s="1"/>
  <c r="BN3" i="1"/>
  <c r="BM20" i="1"/>
  <c r="BM17" i="1"/>
  <c r="BM9" i="1"/>
  <c r="BM14" i="1" s="1"/>
  <c r="BM3" i="1"/>
  <c r="BL20" i="1"/>
  <c r="BL17" i="1"/>
  <c r="BL9" i="1"/>
  <c r="BL14" i="1" s="1"/>
  <c r="BL3" i="1"/>
  <c r="BK20" i="1"/>
  <c r="BK17" i="1"/>
  <c r="BK9" i="1"/>
  <c r="BK14" i="1" s="1"/>
  <c r="BK3" i="1"/>
  <c r="BK8" i="1" s="1"/>
  <c r="BJ20" i="1"/>
  <c r="BJ17" i="1"/>
  <c r="BJ9" i="1"/>
  <c r="BJ14" i="1" s="1"/>
  <c r="BJ3" i="1"/>
  <c r="BI20" i="1"/>
  <c r="BI17" i="1"/>
  <c r="BI9" i="1"/>
  <c r="BI14" i="1" s="1"/>
  <c r="BI3" i="1"/>
  <c r="BH20" i="1"/>
  <c r="BH17" i="1"/>
  <c r="BH9" i="1"/>
  <c r="BH14" i="1" s="1"/>
  <c r="BH3" i="1"/>
  <c r="BG20" i="1"/>
  <c r="BG17" i="1"/>
  <c r="BG9" i="1"/>
  <c r="BG14" i="1" s="1"/>
  <c r="BG3" i="1"/>
  <c r="BF20" i="1"/>
  <c r="BF17" i="1"/>
  <c r="BF9" i="1"/>
  <c r="BF14" i="1" s="1"/>
  <c r="BF3" i="1"/>
  <c r="BE20" i="1"/>
  <c r="BE17" i="1"/>
  <c r="BE9" i="1"/>
  <c r="BE14" i="1" s="1"/>
  <c r="BE3" i="1"/>
  <c r="BD20" i="1"/>
  <c r="BD17" i="1"/>
  <c r="BD9" i="1"/>
  <c r="BD14" i="1" s="1"/>
  <c r="BD3" i="1"/>
  <c r="BC20" i="1"/>
  <c r="BC17" i="1"/>
  <c r="BC9" i="1"/>
  <c r="BC14" i="1" s="1"/>
  <c r="BC3" i="1"/>
  <c r="BB20" i="1"/>
  <c r="BB17" i="1"/>
  <c r="BB9" i="1"/>
  <c r="BB14" i="1" s="1"/>
  <c r="BB3" i="1"/>
  <c r="BA20" i="1"/>
  <c r="BA17" i="1"/>
  <c r="BA9" i="1"/>
  <c r="BA14" i="1" s="1"/>
  <c r="BA3" i="1"/>
  <c r="BA15" i="1" s="1"/>
  <c r="AZ20" i="1"/>
  <c r="AZ17" i="1"/>
  <c r="AZ9" i="1"/>
  <c r="AZ14" i="1" s="1"/>
  <c r="AZ3" i="1"/>
  <c r="AZ8" i="1" s="1"/>
  <c r="AY20" i="1"/>
  <c r="AY17" i="1"/>
  <c r="AY9" i="1"/>
  <c r="AY14" i="1" s="1"/>
  <c r="AY3" i="1"/>
  <c r="AX20" i="1"/>
  <c r="AX17" i="1"/>
  <c r="AX9" i="1"/>
  <c r="AX14" i="1" s="1"/>
  <c r="AX3" i="1"/>
  <c r="BH15" i="1" l="1"/>
  <c r="AX15" i="1"/>
  <c r="BQ8" i="1"/>
  <c r="BL15" i="1"/>
  <c r="BH8" i="1"/>
  <c r="BI15" i="1"/>
  <c r="BP15" i="1"/>
  <c r="BP8" i="1"/>
  <c r="BO15" i="1"/>
  <c r="BO8" i="1"/>
  <c r="BN15" i="1"/>
  <c r="BN8" i="1"/>
  <c r="BM15" i="1"/>
  <c r="BM8" i="1"/>
  <c r="BL8" i="1"/>
  <c r="BK15" i="1"/>
  <c r="BJ15" i="1"/>
  <c r="BJ8" i="1"/>
  <c r="BI8" i="1"/>
  <c r="BG15" i="1"/>
  <c r="BG8" i="1"/>
  <c r="BF8" i="1"/>
  <c r="BF15" i="1"/>
  <c r="BE15" i="1"/>
  <c r="BE8" i="1"/>
  <c r="BD15" i="1"/>
  <c r="BD8" i="1"/>
  <c r="BC8" i="1"/>
  <c r="BC15" i="1"/>
  <c r="BB15" i="1"/>
  <c r="BB8" i="1"/>
  <c r="BA8" i="1"/>
  <c r="AZ15" i="1"/>
  <c r="AY15" i="1"/>
  <c r="AY8" i="1"/>
  <c r="AX8" i="1"/>
  <c r="AW20" i="1" l="1"/>
  <c r="AW17" i="1"/>
  <c r="AW9" i="1"/>
  <c r="AW14" i="1" s="1"/>
  <c r="AW3" i="1"/>
  <c r="AV20" i="1"/>
  <c r="AV17" i="1"/>
  <c r="AV9" i="1"/>
  <c r="AV14" i="1" s="1"/>
  <c r="AV3" i="1"/>
  <c r="AU20" i="1"/>
  <c r="AU17" i="1"/>
  <c r="AU9" i="1"/>
  <c r="AU14" i="1" s="1"/>
  <c r="AU3" i="1"/>
  <c r="AU8" i="1" s="1"/>
  <c r="AT20" i="1"/>
  <c r="AT17" i="1"/>
  <c r="AT9" i="1"/>
  <c r="AT3" i="1"/>
  <c r="AT8" i="1" s="1"/>
  <c r="AS20" i="1"/>
  <c r="AS17" i="1"/>
  <c r="AS9" i="1"/>
  <c r="AS14" i="1" s="1"/>
  <c r="AS3" i="1"/>
  <c r="AR20" i="1"/>
  <c r="AR17" i="1"/>
  <c r="AR9" i="1"/>
  <c r="AR14" i="1" s="1"/>
  <c r="AR3" i="1"/>
  <c r="AQ20" i="1"/>
  <c r="AQ17" i="1"/>
  <c r="AQ9" i="1"/>
  <c r="AQ14" i="1" s="1"/>
  <c r="AQ3" i="1"/>
  <c r="AQ15" i="1" s="1"/>
  <c r="AP20" i="1"/>
  <c r="AP17" i="1"/>
  <c r="AP9" i="1"/>
  <c r="AP14" i="1" s="1"/>
  <c r="AP3" i="1"/>
  <c r="AP8" i="1" s="1"/>
  <c r="AO20" i="1"/>
  <c r="AO17" i="1"/>
  <c r="AO9" i="1"/>
  <c r="AO14" i="1" s="1"/>
  <c r="AO3" i="1"/>
  <c r="AN20" i="1"/>
  <c r="AN17" i="1"/>
  <c r="AN9" i="1"/>
  <c r="AN14" i="1" s="1"/>
  <c r="AN3" i="1"/>
  <c r="AN8" i="1" s="1"/>
  <c r="AM20" i="1"/>
  <c r="AM17" i="1"/>
  <c r="AM9" i="1"/>
  <c r="AM14" i="1" s="1"/>
  <c r="AM3" i="1"/>
  <c r="AL20" i="1"/>
  <c r="AL17" i="1"/>
  <c r="AL9" i="1"/>
  <c r="AL14" i="1" s="1"/>
  <c r="AL3" i="1"/>
  <c r="AL8" i="1" s="1"/>
  <c r="AT15" i="1" l="1"/>
  <c r="AP15" i="1"/>
  <c r="AT14" i="1"/>
  <c r="AQ8" i="1"/>
  <c r="AW15" i="1"/>
  <c r="AW8" i="1"/>
  <c r="AV15" i="1"/>
  <c r="AV8" i="1"/>
  <c r="AU15" i="1"/>
  <c r="AS15" i="1"/>
  <c r="AS8" i="1"/>
  <c r="AR15" i="1"/>
  <c r="AR8" i="1"/>
  <c r="AO15" i="1"/>
  <c r="AO8" i="1"/>
  <c r="AN15" i="1"/>
  <c r="AM15" i="1"/>
  <c r="AM8" i="1"/>
  <c r="AL15" i="1"/>
  <c r="C37" i="4"/>
  <c r="C36" i="4"/>
  <c r="C35" i="4"/>
  <c r="C34" i="4"/>
  <c r="C33" i="4"/>
  <c r="C32" i="4"/>
  <c r="C31" i="4"/>
  <c r="C23" i="3"/>
  <c r="C30" i="4"/>
  <c r="C22" i="3"/>
  <c r="C29" i="4"/>
  <c r="C21" i="3"/>
  <c r="C28" i="4"/>
  <c r="U20" i="1"/>
  <c r="U17" i="1"/>
  <c r="U9" i="1"/>
  <c r="U14" i="1" s="1"/>
  <c r="U3" i="1"/>
  <c r="U8" i="1" s="1"/>
  <c r="C27" i="4"/>
  <c r="C20" i="3"/>
  <c r="C26" i="4"/>
  <c r="C19" i="3"/>
  <c r="C25" i="4"/>
  <c r="R20" i="1"/>
  <c r="R17" i="1"/>
  <c r="R9" i="1"/>
  <c r="R14" i="1" s="1"/>
  <c r="R3" i="1"/>
  <c r="C24" i="4"/>
  <c r="Q20" i="1"/>
  <c r="Q17" i="1"/>
  <c r="Q9" i="1"/>
  <c r="Q14" i="1" s="1"/>
  <c r="Q3" i="1"/>
  <c r="Q8" i="1" s="1"/>
  <c r="C23" i="4"/>
  <c r="C18" i="3"/>
  <c r="P20" i="1"/>
  <c r="P17" i="1"/>
  <c r="P9" i="1"/>
  <c r="P14" i="1" s="1"/>
  <c r="P3" i="1"/>
  <c r="C17" i="3"/>
  <c r="O20" i="1"/>
  <c r="O17" i="1"/>
  <c r="O9" i="1"/>
  <c r="O3" i="1"/>
  <c r="O8" i="1" s="1"/>
  <c r="C21" i="4"/>
  <c r="O15" i="1" l="1"/>
  <c r="R15" i="1"/>
  <c r="U15" i="1"/>
  <c r="R8" i="1"/>
  <c r="Q15" i="1"/>
  <c r="P15" i="1"/>
  <c r="P8" i="1"/>
  <c r="O14" i="1"/>
  <c r="N20" i="1"/>
  <c r="N17" i="1"/>
  <c r="N9" i="1"/>
  <c r="N14" i="1" s="1"/>
  <c r="N3" i="1"/>
  <c r="C20" i="4"/>
  <c r="C16" i="3"/>
  <c r="N15" i="1" l="1"/>
  <c r="N8" i="1"/>
  <c r="M20" i="1"/>
  <c r="M17" i="1"/>
  <c r="M9" i="1"/>
  <c r="M14" i="1" s="1"/>
  <c r="M3" i="1"/>
  <c r="M8" i="1" s="1"/>
  <c r="C19" i="4"/>
  <c r="C18" i="4"/>
  <c r="C17" i="4"/>
  <c r="C14" i="3"/>
  <c r="L20" i="1"/>
  <c r="L17" i="1"/>
  <c r="L9" i="1"/>
  <c r="L14" i="1" s="1"/>
  <c r="L3" i="1"/>
  <c r="C16" i="4"/>
  <c r="C13" i="3"/>
  <c r="K20" i="1"/>
  <c r="K17" i="1"/>
  <c r="K9" i="1"/>
  <c r="K14" i="1" s="1"/>
  <c r="K3" i="1"/>
  <c r="C15" i="4"/>
  <c r="J20" i="1"/>
  <c r="J17" i="1"/>
  <c r="J9" i="1"/>
  <c r="J14" i="1" s="1"/>
  <c r="J3" i="1"/>
  <c r="C14" i="4"/>
  <c r="C12" i="3"/>
  <c r="I20" i="1"/>
  <c r="I17" i="1"/>
  <c r="I9" i="1"/>
  <c r="I14" i="1" s="1"/>
  <c r="I3" i="1"/>
  <c r="I8" i="1" s="1"/>
  <c r="C13" i="4"/>
  <c r="C11" i="3"/>
  <c r="C20" i="1"/>
  <c r="D20" i="1"/>
  <c r="E20" i="1"/>
  <c r="F20" i="1"/>
  <c r="G20" i="1"/>
  <c r="H20" i="1"/>
  <c r="S20" i="1"/>
  <c r="T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3" i="1"/>
  <c r="CP17" i="1"/>
  <c r="CP9" i="1"/>
  <c r="CP14" i="1" s="1"/>
  <c r="CP3" i="1"/>
  <c r="CP8" i="1" s="1"/>
  <c r="CO17" i="1"/>
  <c r="CO9" i="1"/>
  <c r="CO3" i="1"/>
  <c r="CO8" i="1" s="1"/>
  <c r="CN17" i="1"/>
  <c r="CN9" i="1"/>
  <c r="CN14" i="1" s="1"/>
  <c r="CN3" i="1"/>
  <c r="CM17" i="1"/>
  <c r="CM9" i="1"/>
  <c r="CM14" i="1" s="1"/>
  <c r="CM3" i="1"/>
  <c r="CM8" i="1" s="1"/>
  <c r="CL17" i="1"/>
  <c r="CL9" i="1"/>
  <c r="CL14" i="1" s="1"/>
  <c r="CL3" i="1"/>
  <c r="CK17" i="1"/>
  <c r="CK9" i="1"/>
  <c r="CK14" i="1" s="1"/>
  <c r="CK3" i="1"/>
  <c r="CK8" i="1" s="1"/>
  <c r="CJ17" i="1"/>
  <c r="CJ9" i="1"/>
  <c r="CJ3" i="1"/>
  <c r="CJ8" i="1" s="1"/>
  <c r="CI17" i="1"/>
  <c r="CI9" i="1"/>
  <c r="CI14" i="1" s="1"/>
  <c r="CI3" i="1"/>
  <c r="CH17" i="1"/>
  <c r="CH9" i="1"/>
  <c r="CH14" i="1" s="1"/>
  <c r="CH3" i="1"/>
  <c r="CG17" i="1"/>
  <c r="CG9" i="1"/>
  <c r="CG14" i="1" s="1"/>
  <c r="CG3" i="1"/>
  <c r="CG8" i="1" s="1"/>
  <c r="CF17" i="1"/>
  <c r="CF9" i="1"/>
  <c r="CF14" i="1" s="1"/>
  <c r="CF3" i="1"/>
  <c r="CF8" i="1" s="1"/>
  <c r="CE17" i="1"/>
  <c r="CE9" i="1"/>
  <c r="CE14" i="1" s="1"/>
  <c r="CE3" i="1"/>
  <c r="CE15" i="1" s="1"/>
  <c r="CD17" i="1"/>
  <c r="CD9" i="1"/>
  <c r="CD14" i="1" s="1"/>
  <c r="CD3" i="1"/>
  <c r="CD8" i="1" s="1"/>
  <c r="CC17" i="1"/>
  <c r="CC9" i="1"/>
  <c r="CC14" i="1" s="1"/>
  <c r="CC3" i="1"/>
  <c r="CB17" i="1"/>
  <c r="CB9" i="1"/>
  <c r="CB14" i="1" s="1"/>
  <c r="CB3" i="1"/>
  <c r="CB8" i="1" s="1"/>
  <c r="CA17" i="1"/>
  <c r="CA9" i="1"/>
  <c r="CA14" i="1" s="1"/>
  <c r="CA3" i="1"/>
  <c r="CA8" i="1" s="1"/>
  <c r="BZ17" i="1"/>
  <c r="BZ9" i="1"/>
  <c r="BZ14" i="1" s="1"/>
  <c r="BZ3" i="1"/>
  <c r="BY17" i="1"/>
  <c r="BY9" i="1"/>
  <c r="BY14" i="1" s="1"/>
  <c r="BY3" i="1"/>
  <c r="BX17" i="1"/>
  <c r="BX9" i="1"/>
  <c r="BX14" i="1" s="1"/>
  <c r="BX3" i="1"/>
  <c r="BW17" i="1"/>
  <c r="BW9" i="1"/>
  <c r="BW14" i="1" s="1"/>
  <c r="BW3" i="1"/>
  <c r="BV17" i="1"/>
  <c r="BV9" i="1"/>
  <c r="BV14" i="1" s="1"/>
  <c r="BV3" i="1"/>
  <c r="BV8" i="1" s="1"/>
  <c r="BU17" i="1"/>
  <c r="BU9" i="1"/>
  <c r="BU14" i="1" s="1"/>
  <c r="BU3" i="1"/>
  <c r="BU8" i="1" s="1"/>
  <c r="BT17" i="1"/>
  <c r="BT9" i="1"/>
  <c r="BT14" i="1" s="1"/>
  <c r="BT3" i="1"/>
  <c r="BT8" i="1" s="1"/>
  <c r="BS17" i="1"/>
  <c r="BS9" i="1"/>
  <c r="BS14" i="1" s="1"/>
  <c r="BS3" i="1"/>
  <c r="BR17" i="1"/>
  <c r="BR9" i="1"/>
  <c r="BR14" i="1" s="1"/>
  <c r="BR3" i="1"/>
  <c r="AK17" i="1"/>
  <c r="AK9" i="1"/>
  <c r="AK14" i="1" s="1"/>
  <c r="AK3" i="1"/>
  <c r="AK8" i="1" s="1"/>
  <c r="AJ17" i="1"/>
  <c r="AJ9" i="1"/>
  <c r="AJ14" i="1" s="1"/>
  <c r="AJ3" i="1"/>
  <c r="AI17" i="1"/>
  <c r="AI9" i="1"/>
  <c r="AI14" i="1" s="1"/>
  <c r="AI3" i="1"/>
  <c r="AI8" i="1" s="1"/>
  <c r="AH17" i="1"/>
  <c r="AH9" i="1"/>
  <c r="AH14" i="1" s="1"/>
  <c r="AH3" i="1"/>
  <c r="AH8" i="1" s="1"/>
  <c r="AG17" i="1"/>
  <c r="AG9" i="1"/>
  <c r="AG14" i="1" s="1"/>
  <c r="AG3" i="1"/>
  <c r="AF17" i="1"/>
  <c r="AF9" i="1"/>
  <c r="AF14" i="1" s="1"/>
  <c r="AF3" i="1"/>
  <c r="AE17" i="1"/>
  <c r="AE9" i="1"/>
  <c r="AE14" i="1" s="1"/>
  <c r="AE3" i="1"/>
  <c r="AD17" i="1"/>
  <c r="AD9" i="1"/>
  <c r="AD14" i="1" s="1"/>
  <c r="AD3" i="1"/>
  <c r="AC17" i="1"/>
  <c r="AC9" i="1"/>
  <c r="AC14" i="1" s="1"/>
  <c r="AC3" i="1"/>
  <c r="AB17" i="1"/>
  <c r="AB9" i="1"/>
  <c r="AB3" i="1"/>
  <c r="AB8" i="1" s="1"/>
  <c r="AA17" i="1"/>
  <c r="AA9" i="1"/>
  <c r="AA14" i="1" s="1"/>
  <c r="AA3" i="1"/>
  <c r="Z17" i="1"/>
  <c r="Z9" i="1"/>
  <c r="Z14" i="1" s="1"/>
  <c r="Z3" i="1"/>
  <c r="Z15" i="1" s="1"/>
  <c r="Y17" i="1"/>
  <c r="Y9" i="1"/>
  <c r="Y14" i="1" s="1"/>
  <c r="Y3" i="1"/>
  <c r="X17" i="1"/>
  <c r="X9" i="1"/>
  <c r="X14" i="1" s="1"/>
  <c r="X3" i="1"/>
  <c r="W17" i="1"/>
  <c r="W9" i="1"/>
  <c r="W14" i="1" s="1"/>
  <c r="W3" i="1"/>
  <c r="W8" i="1" s="1"/>
  <c r="V17" i="1"/>
  <c r="V9" i="1"/>
  <c r="V14" i="1" s="1"/>
  <c r="V3" i="1"/>
  <c r="T17" i="1"/>
  <c r="T9" i="1"/>
  <c r="T14" i="1" s="1"/>
  <c r="T3" i="1"/>
  <c r="S17" i="1"/>
  <c r="S9" i="1"/>
  <c r="S14" i="1" s="1"/>
  <c r="S3" i="1"/>
  <c r="H17" i="1"/>
  <c r="H9" i="1"/>
  <c r="H14" i="1" s="1"/>
  <c r="H3" i="1"/>
  <c r="H8" i="1" s="1"/>
  <c r="G17" i="1"/>
  <c r="G9" i="1"/>
  <c r="G14" i="1" s="1"/>
  <c r="G3" i="1"/>
  <c r="G8" i="1" s="1"/>
  <c r="V15" i="1" l="1"/>
  <c r="CL15" i="1"/>
  <c r="BS15" i="1"/>
  <c r="CJ15" i="1"/>
  <c r="AE15" i="1"/>
  <c r="CO15" i="1"/>
  <c r="CL8" i="1"/>
  <c r="CP15" i="1"/>
  <c r="BS8" i="1"/>
  <c r="AF15" i="1"/>
  <c r="BU15" i="1"/>
  <c r="BX15" i="1"/>
  <c r="BZ15" i="1"/>
  <c r="Z8" i="1"/>
  <c r="AF8" i="1"/>
  <c r="CO14" i="1"/>
  <c r="V8" i="1"/>
  <c r="AE8" i="1"/>
  <c r="BT15" i="1"/>
  <c r="BZ8" i="1"/>
  <c r="CB15" i="1"/>
  <c r="CD15" i="1"/>
  <c r="CH15" i="1"/>
  <c r="CN15" i="1"/>
  <c r="AB15" i="1"/>
  <c r="BW15" i="1"/>
  <c r="BY15" i="1"/>
  <c r="BR15" i="1"/>
  <c r="BW8" i="1"/>
  <c r="CC15" i="1"/>
  <c r="CG15" i="1"/>
  <c r="CI15" i="1"/>
  <c r="CK15" i="1"/>
  <c r="CM15" i="1"/>
  <c r="L15" i="1"/>
  <c r="J15" i="1"/>
  <c r="I15" i="1"/>
  <c r="G15" i="1"/>
  <c r="AK15" i="1"/>
  <c r="AJ15" i="1"/>
  <c r="AI15" i="1"/>
  <c r="AH15" i="1"/>
  <c r="AG15" i="1"/>
  <c r="AG8" i="1"/>
  <c r="AD15" i="1"/>
  <c r="AD8" i="1"/>
  <c r="AC15" i="1"/>
  <c r="AA15" i="1"/>
  <c r="AA8" i="1"/>
  <c r="Y15" i="1"/>
  <c r="Y8" i="1"/>
  <c r="X15" i="1"/>
  <c r="W15" i="1"/>
  <c r="T15" i="1"/>
  <c r="S15" i="1"/>
  <c r="M15" i="1"/>
  <c r="L8" i="1"/>
  <c r="K15" i="1"/>
  <c r="K8" i="1"/>
  <c r="J8" i="1"/>
  <c r="CN8" i="1"/>
  <c r="CJ14" i="1"/>
  <c r="CI8" i="1"/>
  <c r="CH8" i="1"/>
  <c r="CF15" i="1"/>
  <c r="CE8" i="1"/>
  <c r="CC8" i="1"/>
  <c r="CA15" i="1"/>
  <c r="BY8" i="1"/>
  <c r="BX8" i="1"/>
  <c r="BV15" i="1"/>
  <c r="BR8" i="1"/>
  <c r="AJ8" i="1"/>
  <c r="AC8" i="1"/>
  <c r="AB14" i="1"/>
  <c r="X8" i="1"/>
  <c r="T8" i="1"/>
  <c r="S8" i="1"/>
  <c r="H15" i="1"/>
  <c r="F17" i="1" l="1"/>
  <c r="F9" i="1"/>
  <c r="F14" i="1" s="1"/>
  <c r="F3" i="1"/>
  <c r="C12" i="4"/>
  <c r="C10" i="3"/>
  <c r="C11" i="4"/>
  <c r="C9" i="3"/>
  <c r="C10" i="4"/>
  <c r="E17" i="1"/>
  <c r="E9" i="1"/>
  <c r="E14" i="1" s="1"/>
  <c r="E3" i="1"/>
  <c r="E8" i="1" s="1"/>
  <c r="C9" i="4"/>
  <c r="D17" i="1"/>
  <c r="D9" i="1"/>
  <c r="D14" i="1" s="1"/>
  <c r="D3" i="1"/>
  <c r="D8" i="1" s="1"/>
  <c r="F5" i="4"/>
  <c r="E5" i="4"/>
  <c r="D5" i="4"/>
  <c r="F5" i="3"/>
  <c r="E5" i="3"/>
  <c r="D5" i="3"/>
  <c r="F15" i="1" l="1"/>
  <c r="F8" i="1"/>
  <c r="E15" i="1"/>
  <c r="D15" i="1"/>
  <c r="C8" i="4"/>
  <c r="C8" i="3"/>
  <c r="B12" i="5" l="1"/>
  <c r="B11" i="5"/>
  <c r="B13" i="5" l="1"/>
  <c r="C7" i="3" l="1"/>
  <c r="C17" i="1" l="1"/>
  <c r="C9" i="1"/>
  <c r="C14" i="1" s="1"/>
  <c r="C3" i="1"/>
  <c r="C8" i="1" s="1"/>
  <c r="C7" i="4"/>
  <c r="C6" i="4"/>
  <c r="CQ24" i="1"/>
  <c r="CQ20" i="1" s="1"/>
  <c r="C6" i="3"/>
  <c r="C5" i="3" s="1"/>
  <c r="CQ19" i="1"/>
  <c r="CQ13" i="1"/>
  <c r="CQ12" i="1"/>
  <c r="CQ11" i="1"/>
  <c r="CQ7" i="1"/>
  <c r="CQ6" i="1"/>
  <c r="CQ5" i="1"/>
  <c r="B9" i="1"/>
  <c r="B14" i="1" s="1"/>
  <c r="B3" i="1"/>
  <c r="B8" i="1" s="1"/>
  <c r="B17" i="1"/>
  <c r="C5" i="4" l="1"/>
  <c r="B7" i="5" s="1"/>
  <c r="B3" i="5"/>
  <c r="CQ3" i="1"/>
  <c r="C15" i="1"/>
  <c r="CQ9" i="1"/>
  <c r="B8" i="5" s="1"/>
  <c r="CQ17" i="1"/>
  <c r="B15" i="1"/>
  <c r="B4" i="5" l="1"/>
  <c r="B5" i="5" s="1"/>
  <c r="CQ14" i="1"/>
  <c r="B9" i="5"/>
  <c r="CQ8" i="1"/>
  <c r="CQ15" i="1"/>
</calcChain>
</file>

<file path=xl/sharedStrings.xml><?xml version="1.0" encoding="utf-8"?>
<sst xmlns="http://schemas.openxmlformats.org/spreadsheetml/2006/main" count="157" uniqueCount="123">
  <si>
    <t>Wyszczególnienie</t>
  </si>
  <si>
    <t>DOCHODY</t>
  </si>
  <si>
    <t>PRZYCHODY</t>
  </si>
  <si>
    <t>RAZEM</t>
  </si>
  <si>
    <t>WYDATKI</t>
  </si>
  <si>
    <t>ROZCHODY</t>
  </si>
  <si>
    <t>rezerwa ogólna</t>
  </si>
  <si>
    <t>rezerwy celowe</t>
  </si>
  <si>
    <t>w złotych</t>
  </si>
  <si>
    <t xml:space="preserve">   z tego:</t>
  </si>
  <si>
    <t>REZERWY</t>
  </si>
  <si>
    <t>DEFICYT</t>
  </si>
  <si>
    <t xml:space="preserve">      - dochody bieżące</t>
  </si>
  <si>
    <t xml:space="preserve">      - dochody majątkowe</t>
  </si>
  <si>
    <t xml:space="preserve">      - wydatki bieżące</t>
  </si>
  <si>
    <t xml:space="preserve">      - wydatki majątkowe</t>
  </si>
  <si>
    <t>Opracowanie:</t>
  </si>
  <si>
    <t>47-100 Strzelce Opolskie</t>
  </si>
  <si>
    <t>Plac Myśliwca 1</t>
  </si>
  <si>
    <t>x</t>
  </si>
  <si>
    <t>OGÓŁEM
PO ZMIANACH</t>
  </si>
  <si>
    <t>ZADANIA
POWIERZONE</t>
  </si>
  <si>
    <t>ZADANIA
ZLECONE</t>
  </si>
  <si>
    <t>Kwota
ogółem</t>
  </si>
  <si>
    <t>Data</t>
  </si>
  <si>
    <t>Dokument</t>
  </si>
  <si>
    <t>ZADANIA
WŁASNE</t>
  </si>
  <si>
    <t>w tym:</t>
  </si>
  <si>
    <r>
      <t xml:space="preserve">     </t>
    </r>
    <r>
      <rPr>
        <b/>
        <sz val="9"/>
        <color indexed="8"/>
        <rFont val="Czcionka tekstu podstawowego"/>
        <charset val="238"/>
      </rPr>
      <t>BSO</t>
    </r>
    <r>
      <rPr>
        <sz val="9"/>
        <color indexed="8"/>
        <rFont val="Czcionka tekstu podstawowego"/>
        <family val="2"/>
        <charset val="238"/>
      </rPr>
      <t xml:space="preserve"> - Burmistrz Strzelec Opolskich</t>
    </r>
  </si>
  <si>
    <r>
      <t xml:space="preserve">     </t>
    </r>
    <r>
      <rPr>
        <b/>
        <sz val="9"/>
        <color indexed="8"/>
        <rFont val="Czcionka tekstu podstawowego"/>
        <charset val="238"/>
      </rPr>
      <t>RCB</t>
    </r>
    <r>
      <rPr>
        <sz val="9"/>
        <color indexed="8"/>
        <rFont val="Czcionka tekstu podstawowego"/>
        <family val="2"/>
        <charset val="238"/>
      </rPr>
      <t xml:space="preserve"> - rezerwa celowa bieżąca</t>
    </r>
  </si>
  <si>
    <r>
      <t xml:space="preserve">     </t>
    </r>
    <r>
      <rPr>
        <b/>
        <sz val="9"/>
        <color indexed="8"/>
        <rFont val="Czcionka tekstu podstawowego"/>
        <charset val="238"/>
      </rPr>
      <t>RCM</t>
    </r>
    <r>
      <rPr>
        <sz val="9"/>
        <color indexed="8"/>
        <rFont val="Czcionka tekstu podstawowego"/>
        <family val="2"/>
        <charset val="238"/>
      </rPr>
      <t xml:space="preserve"> - rezerwa celowa majątkowa</t>
    </r>
  </si>
  <si>
    <r>
      <t xml:space="preserve">      - na realizację zadań z zakresu zarządzania kryzysowego
        [</t>
    </r>
    <r>
      <rPr>
        <b/>
        <sz val="9"/>
        <color indexed="10"/>
        <rFont val="Czcionka tekstu podstawowego"/>
        <charset val="238"/>
      </rPr>
      <t>RCB</t>
    </r>
    <r>
      <rPr>
        <sz val="9"/>
        <color indexed="8"/>
        <rFont val="Czcionka tekstu podstawowego"/>
        <charset val="238"/>
      </rPr>
      <t xml:space="preserve"> - 758.75818.4810</t>
    </r>
    <r>
      <rPr>
        <sz val="9"/>
        <color indexed="8"/>
        <rFont val="Czcionka tekstu podstawowego"/>
        <family val="2"/>
        <charset val="238"/>
      </rPr>
      <t>]</t>
    </r>
  </si>
  <si>
    <r>
      <t xml:space="preserve">     </t>
    </r>
    <r>
      <rPr>
        <b/>
        <sz val="9"/>
        <color indexed="8"/>
        <rFont val="Czcionka tekstu podstawowego"/>
        <charset val="238"/>
      </rPr>
      <t>ROB</t>
    </r>
    <r>
      <rPr>
        <sz val="9"/>
        <color indexed="8"/>
        <rFont val="Czcionka tekstu podstawowego"/>
        <family val="2"/>
        <charset val="238"/>
      </rPr>
      <t xml:space="preserve"> - rezerwa ogólna bieżąca</t>
    </r>
  </si>
  <si>
    <r>
      <t xml:space="preserve">      - na wydatki bieżące
        [</t>
    </r>
    <r>
      <rPr>
        <b/>
        <sz val="9"/>
        <color indexed="10"/>
        <rFont val="Czcionka tekstu podstawowego"/>
        <family val="2"/>
        <charset val="238"/>
      </rPr>
      <t>ROB</t>
    </r>
    <r>
      <rPr>
        <sz val="9"/>
        <color indexed="8"/>
        <rFont val="Czcionka tekstu podstawowego"/>
        <family val="2"/>
        <charset val="238"/>
      </rPr>
      <t xml:space="preserve"> - 758.75818.4810]</t>
    </r>
  </si>
  <si>
    <t>Gmina Strzelce Opolskie</t>
  </si>
  <si>
    <r>
      <t>Kwota ogółem (</t>
    </r>
    <r>
      <rPr>
        <b/>
        <sz val="11"/>
        <color rgb="FFFF0000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 xml:space="preserve">) - Tab. Nr </t>
    </r>
    <r>
      <rPr>
        <b/>
        <sz val="11"/>
        <color theme="1"/>
        <rFont val="Arial"/>
        <family val="2"/>
        <charset val="238"/>
      </rPr>
      <t>1</t>
    </r>
  </si>
  <si>
    <r>
      <t>Kwota ogółem (</t>
    </r>
    <r>
      <rPr>
        <b/>
        <sz val="11"/>
        <color rgb="FFFF0000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 xml:space="preserve">) - Tab. Nr </t>
    </r>
    <r>
      <rPr>
        <b/>
        <sz val="11"/>
        <color theme="1"/>
        <rFont val="Arial"/>
        <family val="2"/>
        <charset val="238"/>
      </rPr>
      <t>3</t>
    </r>
  </si>
  <si>
    <t>Warunek spełniony?</t>
  </si>
  <si>
    <r>
      <t>Kwota ogółem (</t>
    </r>
    <r>
      <rPr>
        <b/>
        <sz val="11"/>
        <color rgb="FFFF0000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 xml:space="preserve">) - Tab. Nr </t>
    </r>
    <r>
      <rPr>
        <b/>
        <sz val="11"/>
        <color theme="1"/>
        <rFont val="Arial"/>
        <family val="2"/>
        <charset val="238"/>
      </rPr>
      <t>2</t>
    </r>
  </si>
  <si>
    <r>
      <t>Kwota ogółem (</t>
    </r>
    <r>
      <rPr>
        <b/>
        <sz val="11"/>
        <color rgb="FFFF0000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 xml:space="preserve">) - Tab. Nr </t>
    </r>
    <r>
      <rPr>
        <b/>
        <sz val="11"/>
        <color theme="1"/>
        <rFont val="Arial"/>
        <family val="2"/>
        <charset val="238"/>
      </rPr>
      <t>3</t>
    </r>
  </si>
  <si>
    <r>
      <t>Kwota ogółem (</t>
    </r>
    <r>
      <rPr>
        <b/>
        <sz val="11"/>
        <color rgb="FFFF0000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) [</t>
    </r>
    <r>
      <rPr>
        <b/>
        <sz val="11"/>
        <color theme="1"/>
        <rFont val="Arial"/>
        <family val="2"/>
        <charset val="238"/>
      </rPr>
      <t>ZZ</t>
    </r>
    <r>
      <rPr>
        <sz val="11"/>
        <color theme="1"/>
        <rFont val="Arial"/>
        <family val="2"/>
        <charset val="238"/>
      </rPr>
      <t xml:space="preserve">] - Tab. Nr </t>
    </r>
    <r>
      <rPr>
        <b/>
        <sz val="11"/>
        <color theme="1"/>
        <rFont val="Arial"/>
        <family val="2"/>
        <charset val="238"/>
      </rPr>
      <t>1</t>
    </r>
  </si>
  <si>
    <r>
      <t>Kwota ogółem (</t>
    </r>
    <r>
      <rPr>
        <b/>
        <sz val="11"/>
        <color rgb="FFFF0000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) [</t>
    </r>
    <r>
      <rPr>
        <b/>
        <sz val="11"/>
        <color theme="1"/>
        <rFont val="Arial"/>
        <family val="2"/>
        <charset val="238"/>
      </rPr>
      <t>ZZ</t>
    </r>
    <r>
      <rPr>
        <sz val="11"/>
        <color theme="1"/>
        <rFont val="Arial"/>
        <family val="2"/>
        <charset val="238"/>
      </rPr>
      <t xml:space="preserve">] - Tab. Nr </t>
    </r>
    <r>
      <rPr>
        <b/>
        <sz val="11"/>
        <color theme="1"/>
        <rFont val="Arial"/>
        <family val="2"/>
        <charset val="238"/>
      </rPr>
      <t>2</t>
    </r>
  </si>
  <si>
    <t>Joanna Smyła</t>
  </si>
  <si>
    <t xml:space="preserve"> j.smyla@strzelceopolskie.eu</t>
  </si>
  <si>
    <t>Zastępca Skarbnika Gminy</t>
  </si>
  <si>
    <t xml:space="preserve">Tel. +48 77 404 93 35 | Fax +48 77 461 44 22 </t>
  </si>
  <si>
    <t>Adam Kiwka</t>
  </si>
  <si>
    <t>a.kiwka@strzelceopolskie.eu</t>
  </si>
  <si>
    <t>Skarbnik Gminy</t>
  </si>
  <si>
    <t xml:space="preserve">Tel. +48 77 404 93 30 | Fax +48 77 461 44 22 </t>
  </si>
  <si>
    <r>
      <t xml:space="preserve">      - na wynagrodzenia m.in. nagrody jubileuszowe i odprawy emerytalno-rentowe [</t>
    </r>
    <r>
      <rPr>
        <b/>
        <sz val="9"/>
        <color indexed="10"/>
        <rFont val="Czcionka tekstu podstawowego"/>
        <charset val="238"/>
      </rPr>
      <t>RCB</t>
    </r>
    <r>
      <rPr>
        <sz val="9"/>
        <color indexed="8"/>
        <rFont val="Czcionka tekstu podstawowego"/>
        <charset val="238"/>
      </rPr>
      <t xml:space="preserve"> - 758.75818.4810</t>
    </r>
    <r>
      <rPr>
        <sz val="9"/>
        <color indexed="8"/>
        <rFont val="Czcionka tekstu podstawowego"/>
        <family val="2"/>
        <charset val="238"/>
      </rPr>
      <t>]</t>
    </r>
  </si>
  <si>
    <t>Budżet 2026 :: rejestr zmian</t>
  </si>
  <si>
    <t>Uchwała Nr XXII/174/2025 Rady Miejskiej w Strzelcach Opolskich z dnia 18 grudnia 2025 r.</t>
  </si>
  <si>
    <t>#b26 #budzetso2026 #gminastrzelceopolskie</t>
  </si>
  <si>
    <t>w sprawie uchwały budżetowej gminy Strzelce Opolskie na 2026 rok z późn. zm.</t>
  </si>
  <si>
    <r>
      <t xml:space="preserve">ZMIANY W DOCHODACH BUDŻETU GMINY STRZELCE OPOLSKIE W </t>
    </r>
    <r>
      <rPr>
        <b/>
        <sz val="10"/>
        <color indexed="10"/>
        <rFont val="Arial"/>
        <family val="2"/>
        <charset val="238"/>
      </rPr>
      <t>2026</t>
    </r>
    <r>
      <rPr>
        <b/>
        <sz val="10"/>
        <color indexed="12"/>
        <rFont val="Arial"/>
        <family val="2"/>
        <charset val="238"/>
      </rPr>
      <t xml:space="preserve"> ROKU</t>
    </r>
  </si>
  <si>
    <r>
      <t xml:space="preserve">ZMIANY W WYDATKACH BUDŻETU GMINY STRZELCE OPOLSKIE W </t>
    </r>
    <r>
      <rPr>
        <b/>
        <sz val="10"/>
        <color indexed="10"/>
        <rFont val="Arial"/>
        <family val="2"/>
        <charset val="238"/>
      </rPr>
      <t>2026</t>
    </r>
    <r>
      <rPr>
        <b/>
        <sz val="10"/>
        <color indexed="12"/>
        <rFont val="Arial"/>
        <family val="2"/>
        <charset val="238"/>
      </rPr>
      <t xml:space="preserve"> ROKU</t>
    </r>
  </si>
  <si>
    <t>Uchwała RM XXII/174/2026</t>
  </si>
  <si>
    <t>Budżet na 2026 rok
wg URMSO
Nr XXII/174/2025
z dnia 18.12.2025 r.</t>
  </si>
  <si>
    <r>
      <t xml:space="preserve">      - na wydatki i zakupy inwestycyjne
        [</t>
    </r>
    <r>
      <rPr>
        <b/>
        <sz val="9"/>
        <color rgb="FFFF0000"/>
        <rFont val="Czcionka tekstu podstawowego"/>
        <charset val="238"/>
      </rPr>
      <t>RCM</t>
    </r>
    <r>
      <rPr>
        <sz val="9"/>
        <color indexed="8"/>
        <rFont val="Czcionka tekstu podstawowego"/>
        <family val="2"/>
        <charset val="238"/>
      </rPr>
      <t xml:space="preserve"> - 758.75818.6800]</t>
    </r>
  </si>
  <si>
    <t>Zarządzenie
Nr 8/2026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</si>
  <si>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8</t>
    </r>
    <r>
      <rPr>
        <b/>
        <sz val="11"/>
        <color indexed="8"/>
        <rFont val="Czcionka tekstu podstawowego"/>
        <charset val="238"/>
      </rPr>
      <t xml:space="preserve">/2026
BSO
z dnia 14.01.2026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01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WYS:20260119
UPO:20260119</t>
    </r>
  </si>
  <si>
    <t>Zarządzenie
Nr 9/2026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</si>
  <si>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9</t>
    </r>
    <r>
      <rPr>
        <b/>
        <sz val="11"/>
        <color indexed="8"/>
        <rFont val="Czcionka tekstu podstawowego"/>
        <charset val="238"/>
      </rPr>
      <t xml:space="preserve">/2026
BSO
z dnia 17.01.2026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02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WYS:20260119
UPO:20260119</t>
    </r>
  </si>
  <si>
    <t>Zarządzenie
Nr 17/2026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</si>
  <si>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17</t>
    </r>
    <r>
      <rPr>
        <b/>
        <sz val="11"/>
        <color indexed="8"/>
        <rFont val="Czcionka tekstu podstawowego"/>
        <charset val="238"/>
      </rPr>
      <t xml:space="preserve">/2025
BSO
z dnia 15.01.2026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03</t>
    </r>
    <r>
      <rPr>
        <sz val="11"/>
        <color indexed="8"/>
        <rFont val="Czcionka tekstu podstawowego"/>
        <charset val="238"/>
      </rPr>
      <t>] [B]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WYS:20260119
UPO:20260119</t>
    </r>
  </si>
  <si>
    <t>Zarządzenie
Nr 43/2026</t>
  </si>
  <si>
    <r>
      <t xml:space="preserve">URMSO
Nr XXIV/187/2026
z dnia
29.01.2026 r.
</t>
    </r>
    <r>
      <rPr>
        <sz val="11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04</t>
    </r>
    <r>
      <rPr>
        <sz val="11"/>
        <rFont val="Czcionka tekstu podstawowego"/>
        <charset val="238"/>
      </rPr>
      <t>]</t>
    </r>
  </si>
  <si>
    <t>Zarządzenie
Nr 44/2026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</si>
  <si>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44</t>
    </r>
    <r>
      <rPr>
        <b/>
        <sz val="11"/>
        <color indexed="8"/>
        <rFont val="Czcionka tekstu podstawowego"/>
        <charset val="238"/>
      </rPr>
      <t xml:space="preserve">/2025
BSO
z dnia 30.01.2026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05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WYS:20260204
UPO:20260204</t>
    </r>
  </si>
  <si>
    <t>Zarządzenie
Nr 45/2026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</si>
  <si>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45</t>
    </r>
    <r>
      <rPr>
        <b/>
        <sz val="11"/>
        <color indexed="8"/>
        <rFont val="Czcionka tekstu podstawowego"/>
        <charset val="238"/>
      </rPr>
      <t xml:space="preserve">/2025
BSO
z dnia 30.01.2026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06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WYS:20260204
UPO:20260204</t>
    </r>
  </si>
  <si>
    <t>Zarządzenie
Nr 48/2026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</si>
  <si>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48</t>
    </r>
    <r>
      <rPr>
        <b/>
        <sz val="11"/>
        <color indexed="8"/>
        <rFont val="Czcionka tekstu podstawowego"/>
        <charset val="238"/>
      </rPr>
      <t xml:space="preserve">/2025
BSO
z dnia 02.02.2026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07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ROB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WYS:20260204
UPO:20260204</t>
    </r>
  </si>
  <si>
    <t>Zarządzenie
Nr 53/2026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</si>
  <si>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53</t>
    </r>
    <r>
      <rPr>
        <b/>
        <sz val="11"/>
        <color indexed="8"/>
        <rFont val="Czcionka tekstu podstawowego"/>
        <charset val="238"/>
      </rPr>
      <t xml:space="preserve">/2025
BSO
z dnia 13.02.2026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08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B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WYS:20260218
UPO:20260218</t>
    </r>
  </si>
  <si>
    <t>Zarządzenie
Nr 54/2026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</si>
  <si>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54</t>
    </r>
    <r>
      <rPr>
        <b/>
        <sz val="11"/>
        <color indexed="8"/>
        <rFont val="Czcionka tekstu podstawowego"/>
        <charset val="238"/>
      </rPr>
      <t xml:space="preserve">/2025
BSO
z dnia 13.02.2026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09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WYS:20260218
UPO:20260218</t>
    </r>
  </si>
  <si>
    <t>Zarządzenie
Nr 55/2026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</si>
  <si>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55</t>
    </r>
    <r>
      <rPr>
        <b/>
        <sz val="11"/>
        <color indexed="8"/>
        <rFont val="Czcionka tekstu podstawowego"/>
        <charset val="238"/>
      </rPr>
      <t xml:space="preserve">/2025
BSO
z dnia 16.02.2026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10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RCM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WYS:20260218
UPO:20260218</t>
    </r>
  </si>
  <si>
    <t>Zarządzenie
Nr 65/2026</t>
  </si>
  <si>
    <r>
      <t xml:space="preserve">URMSO
Nr XXV/194/2026
z dnia
26.02.2026 r.
</t>
    </r>
    <r>
      <rPr>
        <sz val="11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11</t>
    </r>
    <r>
      <rPr>
        <sz val="11"/>
        <rFont val="Czcionka tekstu podstawowego"/>
        <charset val="238"/>
      </rPr>
      <t>]</t>
    </r>
  </si>
  <si>
    <t>Zarządzenie
Nr 66/2026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</si>
  <si>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66</t>
    </r>
    <r>
      <rPr>
        <b/>
        <sz val="11"/>
        <color indexed="8"/>
        <rFont val="Czcionka tekstu podstawowego"/>
        <charset val="238"/>
      </rPr>
      <t xml:space="preserve">/2025
BSO
z dnia 27.02.2026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12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WYS:20260304
UPO:20260304</t>
    </r>
  </si>
  <si>
    <t>Zarządzenie
Nr 74/2026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</si>
  <si>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74</t>
    </r>
    <r>
      <rPr>
        <b/>
        <sz val="11"/>
        <color indexed="8"/>
        <rFont val="Czcionka tekstu podstawowego"/>
        <charset val="238"/>
      </rPr>
      <t xml:space="preserve">/2025
BSO
z dnia 13.03.2026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13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WYS:20260320
UPO:20260320</t>
    </r>
  </si>
  <si>
    <t>Zarządzenie
Nr 85/2026</t>
  </si>
  <si>
    <r>
      <t xml:space="preserve">URMSO
Nr XXVI/205/2026
z dnia
26.03.2026 r.
</t>
    </r>
    <r>
      <rPr>
        <sz val="11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14</t>
    </r>
    <r>
      <rPr>
        <sz val="11"/>
        <rFont val="Czcionka tekstu podstawowego"/>
        <charset val="238"/>
      </rPr>
      <t>]</t>
    </r>
  </si>
  <si>
    <r>
      <t xml:space="preserve">Zarządzenie
Nr </t>
    </r>
    <r>
      <rPr>
        <b/>
        <sz val="11"/>
        <color rgb="FFFF0000"/>
        <rFont val="Czcionka tekstu podstawowego"/>
        <charset val="238"/>
      </rPr>
      <t>86</t>
    </r>
    <r>
      <rPr>
        <b/>
        <sz val="11"/>
        <color indexed="8"/>
        <rFont val="Czcionka tekstu podstawowego"/>
        <charset val="238"/>
      </rPr>
      <t xml:space="preserve">/2025
BSO
z dnia 30.03.2026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15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WYS:20260401
UPO:20260401</t>
    </r>
  </si>
  <si>
    <t>Zarządzenie
Nr 86/2026</t>
  </si>
  <si>
    <t>Zarządzenie
Nr 87/2026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</si>
  <si>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87</t>
    </r>
    <r>
      <rPr>
        <b/>
        <sz val="11"/>
        <color indexed="8"/>
        <rFont val="Czcionka tekstu podstawowego"/>
        <charset val="238"/>
      </rPr>
      <t xml:space="preserve">/2025
BSO
z dnia 30.03.2026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16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WYS:20260401
UPO:20260401</t>
    </r>
  </si>
  <si>
    <t>Zarządzenie
Nr 99/2026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</si>
  <si>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99</t>
    </r>
    <r>
      <rPr>
        <b/>
        <sz val="11"/>
        <color indexed="8"/>
        <rFont val="Czcionka tekstu podstawowego"/>
        <charset val="238"/>
      </rPr>
      <t xml:space="preserve">/2025
BSO
z dnia 20.04.2026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17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WYS:20260422
UPO:20260422</t>
    </r>
  </si>
  <si>
    <t>Zarządzenie
Nr 100/2026</t>
  </si>
  <si>
    <t>Zarządzenie
Nr 106/2026</t>
  </si>
  <si>
    <t>Zarządzenie
Nr 107/2026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</si>
  <si>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100</t>
    </r>
    <r>
      <rPr>
        <b/>
        <sz val="11"/>
        <color indexed="8"/>
        <rFont val="Czcionka tekstu podstawowego"/>
        <charset val="238"/>
      </rPr>
      <t xml:space="preserve">/2025
BSO
z dnia 20.04.2026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18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WYS:20260422
UPO:20260422</t>
    </r>
  </si>
  <si>
    <r>
      <t xml:space="preserve">URMSO
Nr XXVII/217/2026
z dnia
30.04.2026 r.
</t>
    </r>
    <r>
      <rPr>
        <sz val="11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19</t>
    </r>
    <r>
      <rPr>
        <sz val="11"/>
        <rFont val="Czcionka tekstu podstawowego"/>
        <charset val="238"/>
      </rPr>
      <t>]</t>
    </r>
  </si>
  <si>
    <r>
      <t xml:space="preserve">Zarządzenie
Nr </t>
    </r>
    <r>
      <rPr>
        <b/>
        <sz val="11"/>
        <color rgb="FFFF0000"/>
        <rFont val="Czcionka tekstu podstawowego"/>
        <charset val="238"/>
      </rPr>
      <t>107</t>
    </r>
    <r>
      <rPr>
        <b/>
        <sz val="11"/>
        <color indexed="8"/>
        <rFont val="Czcionka tekstu podstawowego"/>
        <charset val="238"/>
      </rPr>
      <t xml:space="preserve">/2025
BSO
z dnia 30.04.2026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20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WYS:20260506
UPO:20260506</t>
    </r>
  </si>
  <si>
    <t>Zarządzenie
Nr 108/2026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</si>
  <si>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108</t>
    </r>
    <r>
      <rPr>
        <b/>
        <sz val="11"/>
        <color indexed="8"/>
        <rFont val="Czcionka tekstu podstawowego"/>
        <charset val="238"/>
      </rPr>
      <t xml:space="preserve">/2025
BSO
z dnia 30.04.2026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21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WYS:20260506
UPO:20260506</t>
    </r>
  </si>
  <si>
    <t>Zarządzenie
Nr 112/2026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</si>
  <si>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112</t>
    </r>
    <r>
      <rPr>
        <b/>
        <sz val="11"/>
        <color indexed="8"/>
        <rFont val="Czcionka tekstu podstawowego"/>
        <charset val="238"/>
      </rPr>
      <t xml:space="preserve">/2025
BSO
z dnia 04.05.2026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22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WYS:20260508
UPO:20260508</t>
    </r>
  </si>
  <si>
    <t>Zarządzenie
Nr 120/2026</t>
  </si>
  <si>
    <t>Zarządzenie
Nr 121/2026</t>
  </si>
  <si>
    <t>Zarządzenie
Nr 127/2026</t>
  </si>
  <si>
    <t>Zarządzenie
Nr 128/2026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</si>
  <si>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120</t>
    </r>
    <r>
      <rPr>
        <b/>
        <sz val="11"/>
        <color indexed="8"/>
        <rFont val="Czcionka tekstu podstawowego"/>
        <charset val="238"/>
      </rPr>
      <t xml:space="preserve">/2025
BSO
z dnia 15.05.2026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23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WYS:20260520
UPO:20260520</t>
    </r>
  </si>
  <si>
    <r>
      <t xml:space="preserve">Zarządzenie
Nr </t>
    </r>
    <r>
      <rPr>
        <b/>
        <sz val="11"/>
        <color rgb="FFFF0000"/>
        <rFont val="Czcionka tekstu podstawowego"/>
        <charset val="238"/>
      </rPr>
      <t>121</t>
    </r>
    <r>
      <rPr>
        <b/>
        <sz val="11"/>
        <color indexed="8"/>
        <rFont val="Czcionka tekstu podstawowego"/>
        <charset val="238"/>
      </rPr>
      <t xml:space="preserve">/2025
BSO
z dnia 15.05.2026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24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WYS:20260520
UPO:20260520</t>
    </r>
  </si>
  <si>
    <r>
      <t xml:space="preserve">URMSO
Nr XXVIII/227/2026
z dnia
28.05.2026 r.
</t>
    </r>
    <r>
      <rPr>
        <sz val="11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25</t>
    </r>
    <r>
      <rPr>
        <sz val="11"/>
        <rFont val="Czcionka tekstu podstawowego"/>
        <charset val="238"/>
      </rPr>
      <t>]</t>
    </r>
  </si>
  <si>
    <r>
      <t xml:space="preserve">Zarządzenie
Nr </t>
    </r>
    <r>
      <rPr>
        <b/>
        <sz val="11"/>
        <color rgb="FFFF0000"/>
        <rFont val="Czcionka tekstu podstawowego"/>
        <charset val="238"/>
      </rPr>
      <t>128</t>
    </r>
    <r>
      <rPr>
        <b/>
        <sz val="11"/>
        <color indexed="8"/>
        <rFont val="Czcionka tekstu podstawowego"/>
        <charset val="238"/>
      </rPr>
      <t xml:space="preserve">/2025
BSO
z dnia 29.05.2026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26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WYS:20260603
UPO:20260603</t>
    </r>
  </si>
  <si>
    <t>Zarządzenie
Nr 129/2026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</si>
  <si>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129</t>
    </r>
    <r>
      <rPr>
        <b/>
        <sz val="11"/>
        <color indexed="8"/>
        <rFont val="Czcionka tekstu podstawowego"/>
        <charset val="238"/>
      </rPr>
      <t xml:space="preserve">/2025
BSO
z dnia 29.05.2026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27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WYS:20260603
UPO:20260603</t>
    </r>
  </si>
  <si>
    <t>Zarządzenie
Nr 138/2026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</si>
  <si>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138</t>
    </r>
    <r>
      <rPr>
        <b/>
        <sz val="11"/>
        <color indexed="8"/>
        <rFont val="Czcionka tekstu podstawowego"/>
        <charset val="238"/>
      </rPr>
      <t xml:space="preserve">/2025
BSO
z dnia 11.06.2026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28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WYS:20260616
UPO:20260616</t>
    </r>
  </si>
  <si>
    <t>Zarządzenie
Nr 139/2026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</si>
  <si>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139</t>
    </r>
    <r>
      <rPr>
        <b/>
        <sz val="11"/>
        <color indexed="8"/>
        <rFont val="Czcionka tekstu podstawowego"/>
        <charset val="238"/>
      </rPr>
      <t xml:space="preserve">/2025
BSO
z dnia 11.06.2026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29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W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WYS:20260616
UPO:20260616</t>
    </r>
  </si>
  <si>
    <t>Zarządzenie
Nr 163/2026</t>
  </si>
  <si>
    <r>
      <t xml:space="preserve">URMSO
Nr XXIX/240/2026
z dnia
25.06.2026 r.
</t>
    </r>
    <r>
      <rPr>
        <sz val="11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30</t>
    </r>
    <r>
      <rPr>
        <sz val="11"/>
        <rFont val="Czcionka tekstu podstawowego"/>
        <charset val="238"/>
      </rPr>
      <t>]</t>
    </r>
  </si>
  <si>
    <t>Zarządzenie
Nr 164/2026</t>
  </si>
  <si>
    <r>
      <t xml:space="preserve">Zarządzenie
Nr </t>
    </r>
    <r>
      <rPr>
        <b/>
        <sz val="11"/>
        <color rgb="FFFF0000"/>
        <rFont val="Czcionka tekstu podstawowego"/>
        <charset val="238"/>
      </rPr>
      <t>164</t>
    </r>
    <r>
      <rPr>
        <b/>
        <sz val="11"/>
        <color indexed="8"/>
        <rFont val="Czcionka tekstu podstawowego"/>
        <charset val="238"/>
      </rPr>
      <t xml:space="preserve">/2025
BSO
z dnia 26.06.2026 r.
</t>
    </r>
    <r>
      <rPr>
        <sz val="11"/>
        <color indexed="8"/>
        <rFont val="Czcionka tekstu podstawowego"/>
        <charset val="238"/>
      </rPr>
      <t>[ZmNr</t>
    </r>
    <r>
      <rPr>
        <sz val="11"/>
        <color rgb="FFFF0000"/>
        <rFont val="Czcionka tekstu podstawowego"/>
        <charset val="238"/>
      </rPr>
      <t>31</t>
    </r>
    <r>
      <rPr>
        <sz val="11"/>
        <color indexed="8"/>
        <rFont val="Czcionka tekstu podstawowego"/>
        <charset val="238"/>
      </rPr>
      <t>] [</t>
    </r>
    <r>
      <rPr>
        <b/>
        <sz val="11"/>
        <color rgb="FF000000"/>
        <rFont val="Czcionka tekstu podstawowego"/>
        <charset val="238"/>
      </rPr>
      <t>D</t>
    </r>
    <r>
      <rPr>
        <sz val="11"/>
        <color indexed="8"/>
        <rFont val="Czcionka tekstu podstawowego"/>
        <charset val="238"/>
      </rPr>
      <t>]</t>
    </r>
    <r>
      <rPr>
        <b/>
        <sz val="11"/>
        <color indexed="8"/>
        <rFont val="Czcionka tekstu podstawowego"/>
        <charset val="238"/>
      </rPr>
      <t xml:space="preserve">
</t>
    </r>
    <r>
      <rPr>
        <sz val="9"/>
        <color rgb="FF000000"/>
        <rFont val="Czcionka tekstu podstawowego"/>
        <charset val="238"/>
      </rPr>
      <t>WYS:20260701
UPO:20260701</t>
    </r>
  </si>
  <si>
    <r>
      <t xml:space="preserve">Budżet na </t>
    </r>
    <r>
      <rPr>
        <b/>
        <sz val="11"/>
        <color rgb="FFFF0000"/>
        <rFont val="Czcionka tekstu podstawowego"/>
        <charset val="238"/>
      </rPr>
      <t>2026</t>
    </r>
    <r>
      <rPr>
        <b/>
        <sz val="11"/>
        <rFont val="Czcionka tekstu podstawowego"/>
        <charset val="238"/>
      </rPr>
      <t xml:space="preserve"> r.
stan na dzień
26.06.2026</t>
    </r>
    <r>
      <rPr>
        <b/>
        <sz val="11"/>
        <color indexed="56"/>
        <rFont val="Czcionka tekstu podstawowego"/>
        <charset val="238"/>
      </rPr>
      <t xml:space="preserve">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</si>
</sst>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1"/>
      <name val="Czcionka tekstu podstawowego"/>
      <family val="2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b/>
      <sz val="9"/>
      <color indexed="10"/>
      <name val="Czcionka tekstu podstawowego"/>
      <charset val="238"/>
    </font>
    <font>
      <b/>
      <sz val="9"/>
      <color indexed="10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color indexed="56"/>
      <name val="Czcionka tekstu podstawowego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36"/>
      <color indexed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12"/>
      <name val="Arial"/>
      <family val="2"/>
      <charset val="238"/>
    </font>
    <font>
      <sz val="11"/>
      <color rgb="FFFF0000"/>
      <name val="Czcionka tekstu podstawowego"/>
      <charset val="238"/>
    </font>
    <font>
      <b/>
      <sz val="11"/>
      <color rgb="FFFF0000"/>
      <name val="Czcionka tekstu podstawowego"/>
      <charset val="238"/>
    </font>
    <font>
      <sz val="11"/>
      <color indexed="8"/>
      <name val="Czcionka tekstu podstawowego"/>
      <charset val="238"/>
    </font>
    <font>
      <sz val="9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rgb="FFFF000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0" fillId="0" borderId="1" xfId="0" applyNumberForma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vertical="center"/>
    </xf>
    <xf numFmtId="0" fontId="5" fillId="0" borderId="0" xfId="1"/>
    <xf numFmtId="0" fontId="5" fillId="0" borderId="0" xfId="1" applyAlignment="1">
      <alignment vertical="center"/>
    </xf>
    <xf numFmtId="4" fontId="5" fillId="0" borderId="1" xfId="1" applyNumberFormat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4" fontId="6" fillId="3" borderId="1" xfId="1" applyNumberFormat="1" applyFont="1" applyFill="1" applyBorder="1" applyAlignment="1">
      <alignment horizontal="right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/>
    </xf>
    <xf numFmtId="0" fontId="5" fillId="0" borderId="1" xfId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" fontId="14" fillId="2" borderId="4" xfId="0" applyNumberFormat="1" applyFont="1" applyFill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15" fillId="0" borderId="3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8" fillId="0" borderId="0" xfId="1" applyFont="1"/>
    <xf numFmtId="0" fontId="19" fillId="0" borderId="0" xfId="1" applyFont="1"/>
    <xf numFmtId="0" fontId="20" fillId="0" borderId="0" xfId="1" applyFont="1" applyAlignment="1">
      <alignment horizontal="left"/>
    </xf>
    <xf numFmtId="0" fontId="21" fillId="0" borderId="0" xfId="1" applyFont="1"/>
    <xf numFmtId="0" fontId="21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1" applyFont="1"/>
    <xf numFmtId="14" fontId="5" fillId="0" borderId="1" xfId="1" applyNumberForma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4" fontId="30" fillId="0" borderId="1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30" fillId="7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2" fillId="0" borderId="0" xfId="0" applyFont="1"/>
    <xf numFmtId="4" fontId="23" fillId="0" borderId="1" xfId="0" applyNumberFormat="1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4" fontId="24" fillId="0" borderId="2" xfId="0" applyNumberFormat="1" applyFont="1" applyBorder="1" applyAlignment="1">
      <alignment vertical="center"/>
    </xf>
    <xf numFmtId="4" fontId="24" fillId="2" borderId="4" xfId="0" applyNumberFormat="1" applyFont="1" applyFill="1" applyBorder="1" applyAlignment="1">
      <alignment vertical="center"/>
    </xf>
    <xf numFmtId="4" fontId="24" fillId="4" borderId="1" xfId="0" applyNumberFormat="1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4" fontId="5" fillId="0" borderId="1" xfId="1" applyNumberFormat="1" applyFont="1" applyBorder="1" applyAlignment="1">
      <alignment vertical="center"/>
    </xf>
    <xf numFmtId="0" fontId="14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kiwka@strzelceopolskie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9"/>
  <sheetViews>
    <sheetView showGridLines="0" workbookViewId="0">
      <selection activeCell="K14" sqref="K14"/>
    </sheetView>
  </sheetViews>
  <sheetFormatPr defaultColWidth="9" defaultRowHeight="12.75"/>
  <cols>
    <col min="1" max="16384" width="9" style="46"/>
  </cols>
  <sheetData>
    <row r="3" spans="2:4">
      <c r="B3" s="45" t="s">
        <v>34</v>
      </c>
    </row>
    <row r="4" spans="2:4">
      <c r="B4" s="45" t="s">
        <v>18</v>
      </c>
    </row>
    <row r="5" spans="2:4">
      <c r="B5" s="45" t="s">
        <v>17</v>
      </c>
    </row>
    <row r="7" spans="2:4" ht="45">
      <c r="B7" s="47" t="s">
        <v>51</v>
      </c>
    </row>
    <row r="9" spans="2:4">
      <c r="B9" s="51" t="s">
        <v>52</v>
      </c>
    </row>
    <row r="10" spans="2:4">
      <c r="B10" s="51" t="s">
        <v>54</v>
      </c>
    </row>
    <row r="13" spans="2:4">
      <c r="B13" s="48" t="s">
        <v>16</v>
      </c>
      <c r="D13" s="48" t="s">
        <v>46</v>
      </c>
    </row>
    <row r="14" spans="2:4">
      <c r="D14" s="58" t="s">
        <v>47</v>
      </c>
    </row>
    <row r="15" spans="2:4">
      <c r="D15" s="49" t="s">
        <v>48</v>
      </c>
    </row>
    <row r="16" spans="2:4">
      <c r="D16" s="49"/>
    </row>
    <row r="17" spans="2:4">
      <c r="D17" s="49" t="s">
        <v>49</v>
      </c>
    </row>
    <row r="18" spans="2:4">
      <c r="D18" s="49"/>
    </row>
    <row r="19" spans="2:4">
      <c r="D19" s="49"/>
    </row>
    <row r="20" spans="2:4">
      <c r="C20" s="48"/>
      <c r="D20" s="49" t="s">
        <v>42</v>
      </c>
    </row>
    <row r="21" spans="2:4">
      <c r="B21" s="48"/>
      <c r="C21" s="48"/>
      <c r="D21" s="58" t="s">
        <v>43</v>
      </c>
    </row>
    <row r="22" spans="2:4">
      <c r="B22" s="48"/>
      <c r="C22" s="48"/>
      <c r="D22" s="49" t="s">
        <v>44</v>
      </c>
    </row>
    <row r="23" spans="2:4">
      <c r="B23" s="48"/>
      <c r="C23" s="48"/>
      <c r="D23" s="48"/>
    </row>
    <row r="24" spans="2:4">
      <c r="B24" s="48"/>
      <c r="C24" s="48"/>
      <c r="D24" s="49" t="s">
        <v>45</v>
      </c>
    </row>
    <row r="26" spans="2:4">
      <c r="D26" s="49"/>
    </row>
    <row r="27" spans="2:4">
      <c r="D27" s="49"/>
    </row>
    <row r="29" spans="2:4">
      <c r="D29" s="48" t="s">
        <v>53</v>
      </c>
    </row>
  </sheetData>
  <phoneticPr fontId="0" type="noConversion"/>
  <hyperlinks>
    <hyperlink ref="D14" r:id="rId1" xr:uid="{D1130075-9835-4821-BD41-258BA725C6C1}"/>
  </hyperlinks>
  <printOptions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2"/>
  <headerFooter alignWithMargins="0">
    <oddFooter>&amp;L&amp;"Arial,Kursywa"Źródło: UM w Strzelcach Opolskich&amp;C&amp;F :: &amp;D ::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topLeftCell="A17" workbookViewId="0">
      <selection activeCell="K32" sqref="K32"/>
    </sheetView>
  </sheetViews>
  <sheetFormatPr defaultColWidth="9" defaultRowHeight="12.75"/>
  <cols>
    <col min="1" max="1" width="16.375" style="16" customWidth="1"/>
    <col min="2" max="2" width="10.25" style="16" customWidth="1"/>
    <col min="3" max="3" width="14.625" style="16" customWidth="1"/>
    <col min="4" max="6" width="13.75" style="16" customWidth="1"/>
    <col min="7" max="16384" width="9" style="16"/>
  </cols>
  <sheetData>
    <row r="1" spans="1:6" ht="24" customHeight="1">
      <c r="A1" s="28" t="s">
        <v>55</v>
      </c>
    </row>
    <row r="2" spans="1:6" s="20" customFormat="1" ht="25.5" customHeight="1">
      <c r="A2" s="64" t="s">
        <v>25</v>
      </c>
      <c r="B2" s="64" t="s">
        <v>24</v>
      </c>
      <c r="C2" s="65" t="s">
        <v>23</v>
      </c>
      <c r="D2" s="66" t="s">
        <v>27</v>
      </c>
      <c r="E2" s="67"/>
      <c r="F2" s="68"/>
    </row>
    <row r="3" spans="1:6" s="20" customFormat="1" ht="38.25" customHeight="1">
      <c r="A3" s="64"/>
      <c r="B3" s="64"/>
      <c r="C3" s="65"/>
      <c r="D3" s="27" t="s">
        <v>26</v>
      </c>
      <c r="E3" s="27" t="s">
        <v>22</v>
      </c>
      <c r="F3" s="27" t="s">
        <v>21</v>
      </c>
    </row>
    <row r="4" spans="1:6" s="24" customFormat="1" ht="11.25">
      <c r="A4" s="26">
        <v>1</v>
      </c>
      <c r="B4" s="26">
        <v>2</v>
      </c>
      <c r="C4" s="25">
        <v>3</v>
      </c>
      <c r="D4" s="25">
        <v>4</v>
      </c>
      <c r="E4" s="25">
        <v>5</v>
      </c>
      <c r="F4" s="25">
        <v>6</v>
      </c>
    </row>
    <row r="5" spans="1:6" s="20" customFormat="1" ht="36" customHeight="1">
      <c r="A5" s="23" t="s">
        <v>20</v>
      </c>
      <c r="B5" s="22" t="s">
        <v>19</v>
      </c>
      <c r="C5" s="21">
        <f>SUM(C6:C110)</f>
        <v>233908755.74000001</v>
      </c>
      <c r="D5" s="21">
        <f>SUM(D6:D110)</f>
        <v>220596295.90000001</v>
      </c>
      <c r="E5" s="21">
        <f>SUM(E6:E110)</f>
        <v>13204459.84</v>
      </c>
      <c r="F5" s="21">
        <f>SUM(F6:F110)</f>
        <v>108000</v>
      </c>
    </row>
    <row r="6" spans="1:6" s="17" customFormat="1" ht="25.5">
      <c r="A6" s="33" t="s">
        <v>57</v>
      </c>
      <c r="B6" s="52">
        <v>46009</v>
      </c>
      <c r="C6" s="19">
        <f t="shared" ref="C6:C7" si="0">SUM(D6:F6)</f>
        <v>202172874</v>
      </c>
      <c r="D6" s="18">
        <v>190564919.16999999</v>
      </c>
      <c r="E6" s="18">
        <v>11499954.83</v>
      </c>
      <c r="F6" s="18">
        <v>108000</v>
      </c>
    </row>
    <row r="7" spans="1:6" s="17" customFormat="1" ht="25.5">
      <c r="A7" s="33" t="s">
        <v>60</v>
      </c>
      <c r="B7" s="52">
        <v>46036</v>
      </c>
      <c r="C7" s="19">
        <f t="shared" si="0"/>
        <v>254939.8</v>
      </c>
      <c r="D7" s="18">
        <v>254939.8</v>
      </c>
      <c r="E7" s="18">
        <v>0</v>
      </c>
      <c r="F7" s="18">
        <v>0</v>
      </c>
    </row>
    <row r="8" spans="1:6" ht="25.5">
      <c r="A8" s="33" t="s">
        <v>64</v>
      </c>
      <c r="B8" s="52">
        <v>46037</v>
      </c>
      <c r="C8" s="19">
        <f t="shared" ref="C8" si="1">SUM(D8:F8)</f>
        <v>16534.25</v>
      </c>
      <c r="D8" s="18">
        <v>16534.25</v>
      </c>
      <c r="E8" s="18">
        <v>0</v>
      </c>
      <c r="F8" s="18">
        <v>0</v>
      </c>
    </row>
    <row r="9" spans="1:6" ht="25.5">
      <c r="A9" s="33" t="s">
        <v>66</v>
      </c>
      <c r="B9" s="52">
        <v>46051</v>
      </c>
      <c r="C9" s="19">
        <f t="shared" ref="C9" si="2">SUM(D9:F9)</f>
        <v>34621.019999999997</v>
      </c>
      <c r="D9" s="18">
        <v>34621.019999999997</v>
      </c>
      <c r="E9" s="18">
        <v>0</v>
      </c>
      <c r="F9" s="18">
        <v>0</v>
      </c>
    </row>
    <row r="10" spans="1:6" ht="25.5">
      <c r="A10" s="33" t="s">
        <v>68</v>
      </c>
      <c r="B10" s="52">
        <v>46052</v>
      </c>
      <c r="C10" s="19">
        <f t="shared" ref="C10" si="3">SUM(D10:F10)</f>
        <v>389433</v>
      </c>
      <c r="D10" s="18">
        <v>287640</v>
      </c>
      <c r="E10" s="18">
        <v>101793</v>
      </c>
      <c r="F10" s="18">
        <v>0</v>
      </c>
    </row>
    <row r="11" spans="1:6" ht="25.5">
      <c r="A11" s="33" t="s">
        <v>74</v>
      </c>
      <c r="B11" s="52">
        <v>46066</v>
      </c>
      <c r="C11" s="19">
        <f t="shared" ref="C11" si="4">SUM(D11:F11)</f>
        <v>16937.78</v>
      </c>
      <c r="D11" s="18">
        <v>16937.78</v>
      </c>
      <c r="E11" s="18">
        <v>0</v>
      </c>
      <c r="F11" s="18">
        <v>0</v>
      </c>
    </row>
    <row r="12" spans="1:6" ht="25.5">
      <c r="A12" s="33" t="s">
        <v>80</v>
      </c>
      <c r="B12" s="52">
        <v>46079</v>
      </c>
      <c r="C12" s="19">
        <f t="shared" ref="C12" si="5">SUM(D12:F12)</f>
        <v>47282.23</v>
      </c>
      <c r="D12" s="18">
        <v>47282.23</v>
      </c>
      <c r="E12" s="18">
        <v>0</v>
      </c>
      <c r="F12" s="18">
        <v>0</v>
      </c>
    </row>
    <row r="13" spans="1:6" ht="25.5">
      <c r="A13" s="33" t="s">
        <v>86</v>
      </c>
      <c r="B13" s="52">
        <v>46107</v>
      </c>
      <c r="C13" s="19">
        <f t="shared" ref="C13" si="6">SUM(D13:F13)</f>
        <v>1490596.34</v>
      </c>
      <c r="D13" s="18">
        <v>1490596.34</v>
      </c>
      <c r="E13" s="18">
        <v>0</v>
      </c>
      <c r="F13" s="18">
        <v>0</v>
      </c>
    </row>
    <row r="14" spans="1:6" ht="25.5">
      <c r="A14" s="33" t="s">
        <v>89</v>
      </c>
      <c r="B14" s="52">
        <v>46111</v>
      </c>
      <c r="C14" s="19">
        <f t="shared" ref="C14:C15" si="7">SUM(D14:F14)</f>
        <v>57113.5</v>
      </c>
      <c r="D14" s="18">
        <v>0</v>
      </c>
      <c r="E14" s="69">
        <v>57113.5</v>
      </c>
      <c r="F14" s="18">
        <v>0</v>
      </c>
    </row>
    <row r="15" spans="1:6" ht="25.5">
      <c r="A15" s="33" t="s">
        <v>92</v>
      </c>
      <c r="B15" s="52">
        <v>46132</v>
      </c>
      <c r="C15" s="19">
        <f t="shared" si="7"/>
        <v>950268.81</v>
      </c>
      <c r="D15" s="18">
        <v>18837</v>
      </c>
      <c r="E15" s="18">
        <v>931431.81</v>
      </c>
      <c r="F15" s="18">
        <v>0</v>
      </c>
    </row>
    <row r="16" spans="1:6" ht="25.5">
      <c r="A16" s="33" t="s">
        <v>95</v>
      </c>
      <c r="B16" s="52">
        <v>46142</v>
      </c>
      <c r="C16" s="19">
        <f t="shared" ref="C16" si="8">SUM(D16:F16)</f>
        <v>27178603.780000001</v>
      </c>
      <c r="D16" s="18">
        <v>27178603.780000001</v>
      </c>
      <c r="E16" s="18">
        <v>0</v>
      </c>
      <c r="F16" s="18">
        <v>0</v>
      </c>
    </row>
    <row r="17" spans="1:6" ht="25.5">
      <c r="A17" s="33" t="s">
        <v>96</v>
      </c>
      <c r="B17" s="52">
        <v>46142</v>
      </c>
      <c r="C17" s="19">
        <f t="shared" ref="C17" si="9">SUM(D17:F17)</f>
        <v>400</v>
      </c>
      <c r="D17" s="18">
        <v>0</v>
      </c>
      <c r="E17" s="18">
        <v>400</v>
      </c>
      <c r="F17" s="18">
        <v>0</v>
      </c>
    </row>
    <row r="18" spans="1:6" ht="25.5">
      <c r="A18" s="33" t="s">
        <v>104</v>
      </c>
      <c r="B18" s="52">
        <v>46157</v>
      </c>
      <c r="C18" s="19">
        <f t="shared" ref="C18" si="10">SUM(D18:F18)</f>
        <v>186158</v>
      </c>
      <c r="D18" s="18">
        <v>81158</v>
      </c>
      <c r="E18" s="18">
        <v>105000</v>
      </c>
      <c r="F18" s="18">
        <v>0</v>
      </c>
    </row>
    <row r="19" spans="1:6" ht="25.5">
      <c r="A19" s="33" t="s">
        <v>106</v>
      </c>
      <c r="B19" s="52">
        <v>46170</v>
      </c>
      <c r="C19" s="19">
        <f t="shared" ref="C19" si="11">SUM(D19:F19)</f>
        <v>9640.4599999999991</v>
      </c>
      <c r="D19" s="18">
        <v>9640.4599999999991</v>
      </c>
      <c r="E19" s="18">
        <v>0</v>
      </c>
      <c r="F19" s="18">
        <v>0</v>
      </c>
    </row>
    <row r="20" spans="1:6" ht="25.5">
      <c r="A20" s="33" t="s">
        <v>107</v>
      </c>
      <c r="B20" s="52">
        <v>46171</v>
      </c>
      <c r="C20" s="19">
        <f t="shared" ref="C20" si="12">SUM(D20:F20)</f>
        <v>19000</v>
      </c>
      <c r="D20" s="18">
        <v>0</v>
      </c>
      <c r="E20" s="18">
        <v>19000</v>
      </c>
      <c r="F20" s="18">
        <v>0</v>
      </c>
    </row>
    <row r="21" spans="1:6" ht="25.5">
      <c r="A21" s="33" t="s">
        <v>114</v>
      </c>
      <c r="B21" s="52">
        <v>46184</v>
      </c>
      <c r="C21" s="19">
        <f t="shared" ref="C21" si="13">SUM(D21:F21)</f>
        <v>404432.5</v>
      </c>
      <c r="D21" s="18">
        <v>0</v>
      </c>
      <c r="E21" s="18">
        <v>404432.5</v>
      </c>
      <c r="F21" s="18">
        <v>0</v>
      </c>
    </row>
    <row r="22" spans="1:6" ht="25.5">
      <c r="A22" s="33" t="s">
        <v>118</v>
      </c>
      <c r="B22" s="52">
        <v>46198</v>
      </c>
      <c r="C22" s="19">
        <f t="shared" ref="C22" si="14">SUM(D22:F22)</f>
        <v>493495.07</v>
      </c>
      <c r="D22" s="18">
        <v>493495.07</v>
      </c>
      <c r="E22" s="18">
        <v>0</v>
      </c>
      <c r="F22" s="18">
        <v>0</v>
      </c>
    </row>
    <row r="23" spans="1:6" ht="25.5">
      <c r="A23" s="33" t="s">
        <v>120</v>
      </c>
      <c r="B23" s="52">
        <v>46199</v>
      </c>
      <c r="C23" s="19">
        <f t="shared" ref="C23" si="15">SUM(D23:F23)</f>
        <v>186425.2</v>
      </c>
      <c r="D23" s="18">
        <v>101091</v>
      </c>
      <c r="E23" s="18">
        <v>85334.2</v>
      </c>
      <c r="F23" s="18">
        <v>0</v>
      </c>
    </row>
  </sheetData>
  <mergeCells count="4">
    <mergeCell ref="A2:A3"/>
    <mergeCell ref="B2:B3"/>
    <mergeCell ref="C2:C3"/>
    <mergeCell ref="D2:F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fitToHeight="10" orientation="portrait" r:id="rId1"/>
  <headerFooter alignWithMargins="0">
    <oddFooter>&amp;L&amp;"Arial,Kursywa"Źródło: UM w Strzelcach Opolskich&amp;C&amp;D :: &amp;T&amp;RStrona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topLeftCell="A5" workbookViewId="0">
      <selection activeCell="J61" sqref="J61"/>
    </sheetView>
  </sheetViews>
  <sheetFormatPr defaultColWidth="9" defaultRowHeight="12.75"/>
  <cols>
    <col min="1" max="1" width="16.375" style="16" customWidth="1"/>
    <col min="2" max="2" width="10.25" style="16" customWidth="1"/>
    <col min="3" max="3" width="14.625" style="16" customWidth="1"/>
    <col min="4" max="6" width="13.75" style="16" customWidth="1"/>
    <col min="7" max="16384" width="9" style="16"/>
  </cols>
  <sheetData>
    <row r="1" spans="1:6" ht="24" customHeight="1">
      <c r="A1" s="28" t="s">
        <v>56</v>
      </c>
    </row>
    <row r="2" spans="1:6" s="20" customFormat="1" ht="25.5" customHeight="1">
      <c r="A2" s="64" t="s">
        <v>25</v>
      </c>
      <c r="B2" s="64" t="s">
        <v>24</v>
      </c>
      <c r="C2" s="65" t="s">
        <v>23</v>
      </c>
      <c r="D2" s="66" t="s">
        <v>27</v>
      </c>
      <c r="E2" s="67"/>
      <c r="F2" s="68"/>
    </row>
    <row r="3" spans="1:6" s="20" customFormat="1" ht="38.25" customHeight="1">
      <c r="A3" s="64"/>
      <c r="B3" s="64"/>
      <c r="C3" s="65"/>
      <c r="D3" s="27" t="s">
        <v>26</v>
      </c>
      <c r="E3" s="27" t="s">
        <v>22</v>
      </c>
      <c r="F3" s="27" t="s">
        <v>21</v>
      </c>
    </row>
    <row r="4" spans="1:6" s="24" customFormat="1" ht="11.25">
      <c r="A4" s="26">
        <v>1</v>
      </c>
      <c r="B4" s="26">
        <v>2</v>
      </c>
      <c r="C4" s="25">
        <v>3</v>
      </c>
      <c r="D4" s="25">
        <v>4</v>
      </c>
      <c r="E4" s="25">
        <v>5</v>
      </c>
      <c r="F4" s="25">
        <v>6</v>
      </c>
    </row>
    <row r="5" spans="1:6" s="20" customFormat="1" ht="36" customHeight="1">
      <c r="A5" s="23" t="s">
        <v>20</v>
      </c>
      <c r="B5" s="22" t="s">
        <v>19</v>
      </c>
      <c r="C5" s="21">
        <f>SUM(C6:C70)</f>
        <v>250167534.03999999</v>
      </c>
      <c r="D5" s="21">
        <f>SUM(D6:D70)</f>
        <v>236803074.19999999</v>
      </c>
      <c r="E5" s="21">
        <f>SUM(E6:E70)</f>
        <v>13204459.84</v>
      </c>
      <c r="F5" s="21">
        <f>SUM(F6:F70)</f>
        <v>160000</v>
      </c>
    </row>
    <row r="6" spans="1:6" s="17" customFormat="1" ht="25.5">
      <c r="A6" s="33" t="s">
        <v>57</v>
      </c>
      <c r="B6" s="52">
        <v>46009</v>
      </c>
      <c r="C6" s="19">
        <f t="shared" ref="C6:C7" si="0">SUM(D6:F6)</f>
        <v>213873806</v>
      </c>
      <c r="D6" s="18">
        <v>202213851.16999999</v>
      </c>
      <c r="E6" s="18">
        <v>11499954.83</v>
      </c>
      <c r="F6" s="18">
        <v>160000</v>
      </c>
    </row>
    <row r="7" spans="1:6" ht="25.5">
      <c r="A7" s="33" t="s">
        <v>60</v>
      </c>
      <c r="B7" s="52">
        <v>46036</v>
      </c>
      <c r="C7" s="19">
        <f t="shared" si="0"/>
        <v>254939.8</v>
      </c>
      <c r="D7" s="18">
        <v>254939.8</v>
      </c>
      <c r="E7" s="18">
        <v>0</v>
      </c>
      <c r="F7" s="18">
        <v>0</v>
      </c>
    </row>
    <row r="8" spans="1:6" ht="25.5">
      <c r="A8" s="33" t="s">
        <v>62</v>
      </c>
      <c r="B8" s="52">
        <v>46036</v>
      </c>
      <c r="C8" s="19">
        <f t="shared" ref="C8" si="1">SUM(D8:F8)</f>
        <v>0</v>
      </c>
      <c r="D8" s="18">
        <v>0</v>
      </c>
      <c r="E8" s="18">
        <v>0</v>
      </c>
      <c r="F8" s="18">
        <v>0</v>
      </c>
    </row>
    <row r="9" spans="1:6" ht="25.5">
      <c r="A9" s="33" t="s">
        <v>64</v>
      </c>
      <c r="B9" s="52">
        <v>46037</v>
      </c>
      <c r="C9" s="19">
        <f t="shared" ref="C9" si="2">SUM(D9:F9)</f>
        <v>16534.25</v>
      </c>
      <c r="D9" s="18">
        <v>16534.25</v>
      </c>
      <c r="E9" s="18">
        <v>0</v>
      </c>
      <c r="F9" s="18">
        <v>0</v>
      </c>
    </row>
    <row r="10" spans="1:6" ht="25.5">
      <c r="A10" s="33" t="s">
        <v>66</v>
      </c>
      <c r="B10" s="52">
        <v>46051</v>
      </c>
      <c r="C10" s="19">
        <f t="shared" ref="C10" si="3">SUM(D10:F10)</f>
        <v>2876484.64</v>
      </c>
      <c r="D10" s="18">
        <v>2876484.64</v>
      </c>
      <c r="E10" s="18">
        <v>0</v>
      </c>
      <c r="F10" s="18">
        <v>0</v>
      </c>
    </row>
    <row r="11" spans="1:6" ht="25.5">
      <c r="A11" s="33" t="s">
        <v>68</v>
      </c>
      <c r="B11" s="52">
        <v>46052</v>
      </c>
      <c r="C11" s="19">
        <f t="shared" ref="C11" si="4">SUM(D11:F11)</f>
        <v>389433</v>
      </c>
      <c r="D11" s="18">
        <v>287640</v>
      </c>
      <c r="E11" s="18">
        <v>101793</v>
      </c>
      <c r="F11" s="18">
        <v>0</v>
      </c>
    </row>
    <row r="12" spans="1:6" ht="25.5">
      <c r="A12" s="33" t="s">
        <v>70</v>
      </c>
      <c r="B12" s="52">
        <v>46052</v>
      </c>
      <c r="C12" s="19">
        <f t="shared" ref="C12" si="5">SUM(D12:F12)</f>
        <v>0</v>
      </c>
      <c r="D12" s="18">
        <v>0</v>
      </c>
      <c r="E12" s="18">
        <v>0</v>
      </c>
      <c r="F12" s="18">
        <v>0</v>
      </c>
    </row>
    <row r="13" spans="1:6" ht="25.5">
      <c r="A13" s="33" t="s">
        <v>72</v>
      </c>
      <c r="B13" s="52">
        <v>46055</v>
      </c>
      <c r="C13" s="19">
        <f t="shared" ref="C13" si="6">SUM(D13:F13)</f>
        <v>0</v>
      </c>
      <c r="D13" s="18">
        <v>0</v>
      </c>
      <c r="E13" s="18">
        <v>0</v>
      </c>
      <c r="F13" s="18">
        <v>0</v>
      </c>
    </row>
    <row r="14" spans="1:6" ht="25.5">
      <c r="A14" s="33" t="s">
        <v>74</v>
      </c>
      <c r="B14" s="52">
        <v>46066</v>
      </c>
      <c r="C14" s="19">
        <f t="shared" ref="C14" si="7">SUM(D14:F14)</f>
        <v>16937.78</v>
      </c>
      <c r="D14" s="18">
        <v>16937.78</v>
      </c>
      <c r="E14" s="18">
        <v>0</v>
      </c>
      <c r="F14" s="18">
        <v>0</v>
      </c>
    </row>
    <row r="15" spans="1:6" ht="25.5">
      <c r="A15" s="33" t="s">
        <v>76</v>
      </c>
      <c r="B15" s="52">
        <v>46066</v>
      </c>
      <c r="C15" s="19">
        <f t="shared" ref="C15" si="8">SUM(D15:F15)</f>
        <v>0</v>
      </c>
      <c r="D15" s="18">
        <v>0</v>
      </c>
      <c r="E15" s="18">
        <v>0</v>
      </c>
      <c r="F15" s="18">
        <v>0</v>
      </c>
    </row>
    <row r="16" spans="1:6" ht="25.5">
      <c r="A16" s="33" t="s">
        <v>78</v>
      </c>
      <c r="B16" s="52">
        <v>46069</v>
      </c>
      <c r="C16" s="19">
        <f t="shared" ref="C16" si="9">SUM(D16:F16)</f>
        <v>0</v>
      </c>
      <c r="D16" s="18">
        <v>0</v>
      </c>
      <c r="E16" s="18">
        <v>0</v>
      </c>
      <c r="F16" s="18">
        <v>0</v>
      </c>
    </row>
    <row r="17" spans="1:6" ht="25.5">
      <c r="A17" s="33" t="s">
        <v>80</v>
      </c>
      <c r="B17" s="52">
        <v>46079</v>
      </c>
      <c r="C17" s="19">
        <f t="shared" ref="C17" si="10">SUM(D17:F17)</f>
        <v>284860.19</v>
      </c>
      <c r="D17" s="18">
        <v>284860.19</v>
      </c>
      <c r="E17" s="18">
        <v>0</v>
      </c>
      <c r="F17" s="18">
        <v>0</v>
      </c>
    </row>
    <row r="18" spans="1:6" ht="25.5">
      <c r="A18" s="33" t="s">
        <v>82</v>
      </c>
      <c r="B18" s="52">
        <v>46080</v>
      </c>
      <c r="C18" s="19">
        <f t="shared" ref="C18" si="11">SUM(D18:F18)</f>
        <v>0</v>
      </c>
      <c r="D18" s="18">
        <v>0</v>
      </c>
      <c r="E18" s="18">
        <v>0</v>
      </c>
      <c r="F18" s="18">
        <v>0</v>
      </c>
    </row>
    <row r="19" spans="1:6" ht="25.5">
      <c r="A19" s="33" t="s">
        <v>84</v>
      </c>
      <c r="B19" s="52">
        <v>46094</v>
      </c>
      <c r="C19" s="19">
        <f t="shared" ref="C19" si="12">SUM(D19:F19)</f>
        <v>0</v>
      </c>
      <c r="D19" s="18">
        <v>0</v>
      </c>
      <c r="E19" s="18">
        <v>0</v>
      </c>
      <c r="F19" s="18">
        <v>0</v>
      </c>
    </row>
    <row r="20" spans="1:6" ht="25.5">
      <c r="A20" s="33" t="s">
        <v>86</v>
      </c>
      <c r="B20" s="52">
        <v>46107</v>
      </c>
      <c r="C20" s="19">
        <f t="shared" ref="C20" si="13">SUM(D20:F20)</f>
        <v>2180916.34</v>
      </c>
      <c r="D20" s="18">
        <v>2180916.34</v>
      </c>
      <c r="E20" s="18">
        <v>0</v>
      </c>
      <c r="F20" s="18">
        <v>0</v>
      </c>
    </row>
    <row r="21" spans="1:6" ht="25.5">
      <c r="A21" s="33" t="s">
        <v>89</v>
      </c>
      <c r="B21" s="52">
        <v>46111</v>
      </c>
      <c r="C21" s="19">
        <f t="shared" ref="C21:C22" si="14">SUM(D21:F21)</f>
        <v>57113.5</v>
      </c>
      <c r="D21" s="18">
        <v>0</v>
      </c>
      <c r="E21" s="69">
        <v>57113.5</v>
      </c>
      <c r="F21" s="18">
        <v>0</v>
      </c>
    </row>
    <row r="22" spans="1:6" ht="25.5">
      <c r="A22" s="33" t="s">
        <v>90</v>
      </c>
      <c r="B22" s="52">
        <v>46111</v>
      </c>
      <c r="C22" s="19">
        <f t="shared" si="14"/>
        <v>0</v>
      </c>
      <c r="D22" s="18">
        <v>0</v>
      </c>
      <c r="E22" s="18">
        <v>0</v>
      </c>
      <c r="F22" s="18">
        <v>0</v>
      </c>
    </row>
    <row r="23" spans="1:6" ht="25.5">
      <c r="A23" s="33" t="s">
        <v>92</v>
      </c>
      <c r="B23" s="52">
        <v>46132</v>
      </c>
      <c r="C23" s="19">
        <f t="shared" ref="C23" si="15">SUM(D23:F23)</f>
        <v>950268.81</v>
      </c>
      <c r="D23" s="18">
        <v>18837</v>
      </c>
      <c r="E23" s="18">
        <v>931431.81</v>
      </c>
      <c r="F23" s="18">
        <v>0</v>
      </c>
    </row>
    <row r="24" spans="1:6" ht="25.5">
      <c r="A24" s="33" t="s">
        <v>94</v>
      </c>
      <c r="B24" s="52">
        <v>46132</v>
      </c>
      <c r="C24" s="19">
        <f t="shared" ref="C24" si="16">SUM(D24:F24)</f>
        <v>0</v>
      </c>
      <c r="D24" s="18">
        <v>0</v>
      </c>
      <c r="E24" s="18">
        <v>0</v>
      </c>
      <c r="F24" s="18">
        <v>0</v>
      </c>
    </row>
    <row r="25" spans="1:6" ht="25.5">
      <c r="A25" s="33" t="s">
        <v>95</v>
      </c>
      <c r="B25" s="52">
        <v>46142</v>
      </c>
      <c r="C25" s="19">
        <f t="shared" ref="C25" si="17">SUM(D25:F25)</f>
        <v>27646729.649999999</v>
      </c>
      <c r="D25" s="18">
        <v>27646729.649999999</v>
      </c>
      <c r="E25" s="18">
        <v>0</v>
      </c>
      <c r="F25" s="18">
        <v>0</v>
      </c>
    </row>
    <row r="26" spans="1:6" ht="25.5">
      <c r="A26" s="33" t="s">
        <v>96</v>
      </c>
      <c r="B26" s="52">
        <v>46142</v>
      </c>
      <c r="C26" s="19">
        <f t="shared" ref="C26" si="18">SUM(D26:F26)</f>
        <v>400</v>
      </c>
      <c r="D26" s="18">
        <v>0</v>
      </c>
      <c r="E26" s="18">
        <v>400</v>
      </c>
      <c r="F26" s="18">
        <v>0</v>
      </c>
    </row>
    <row r="27" spans="1:6" ht="25.5">
      <c r="A27" s="33" t="s">
        <v>100</v>
      </c>
      <c r="B27" s="52">
        <v>46142</v>
      </c>
      <c r="C27" s="19">
        <f t="shared" ref="C27" si="19">SUM(D27:F27)</f>
        <v>0</v>
      </c>
      <c r="D27" s="18">
        <v>0</v>
      </c>
      <c r="E27" s="18">
        <v>0</v>
      </c>
      <c r="F27" s="18">
        <v>0</v>
      </c>
    </row>
    <row r="28" spans="1:6" ht="25.5">
      <c r="A28" s="33" t="s">
        <v>102</v>
      </c>
      <c r="B28" s="52">
        <v>46146</v>
      </c>
      <c r="C28" s="19">
        <f t="shared" ref="C28" si="20">SUM(D28:F28)</f>
        <v>0</v>
      </c>
      <c r="D28" s="18">
        <v>0</v>
      </c>
      <c r="E28" s="18">
        <v>0</v>
      </c>
      <c r="F28" s="18">
        <v>0</v>
      </c>
    </row>
    <row r="29" spans="1:6" ht="25.5">
      <c r="A29" s="33" t="s">
        <v>104</v>
      </c>
      <c r="B29" s="52">
        <v>46157</v>
      </c>
      <c r="C29" s="19">
        <f t="shared" ref="C29" si="21">SUM(D29:F29)</f>
        <v>186158</v>
      </c>
      <c r="D29" s="18">
        <v>81158</v>
      </c>
      <c r="E29" s="18">
        <v>105000</v>
      </c>
      <c r="F29" s="18">
        <v>0</v>
      </c>
    </row>
    <row r="30" spans="1:6" ht="25.5">
      <c r="A30" s="33" t="s">
        <v>105</v>
      </c>
      <c r="B30" s="52">
        <v>46157</v>
      </c>
      <c r="C30" s="19">
        <f t="shared" ref="C30" si="22">SUM(D30:F30)</f>
        <v>0</v>
      </c>
      <c r="D30" s="18">
        <v>0</v>
      </c>
      <c r="E30" s="18">
        <v>0</v>
      </c>
      <c r="F30" s="18">
        <v>0</v>
      </c>
    </row>
    <row r="31" spans="1:6" ht="25.5">
      <c r="A31" s="33" t="s">
        <v>106</v>
      </c>
      <c r="B31" s="52">
        <v>46170</v>
      </c>
      <c r="C31" s="19">
        <f t="shared" ref="C31" si="23">SUM(D31:F31)</f>
        <v>223785.23</v>
      </c>
      <c r="D31" s="18">
        <v>223785.23</v>
      </c>
      <c r="E31" s="18">
        <v>0</v>
      </c>
      <c r="F31" s="18">
        <v>0</v>
      </c>
    </row>
    <row r="32" spans="1:6" ht="25.5">
      <c r="A32" s="33" t="s">
        <v>107</v>
      </c>
      <c r="B32" s="52">
        <v>46171</v>
      </c>
      <c r="C32" s="19">
        <f t="shared" ref="C32" si="24">SUM(D32:F32)</f>
        <v>19000</v>
      </c>
      <c r="D32" s="18">
        <v>0</v>
      </c>
      <c r="E32" s="18">
        <v>19000</v>
      </c>
      <c r="F32" s="18">
        <v>0</v>
      </c>
    </row>
    <row r="33" spans="1:6" ht="25.5">
      <c r="A33" s="33" t="s">
        <v>112</v>
      </c>
      <c r="B33" s="52">
        <v>46171</v>
      </c>
      <c r="C33" s="19">
        <f t="shared" ref="C33" si="25">SUM(D33:F33)</f>
        <v>0</v>
      </c>
      <c r="D33" s="18">
        <v>0</v>
      </c>
      <c r="E33" s="18">
        <v>0</v>
      </c>
      <c r="F33" s="18">
        <v>0</v>
      </c>
    </row>
    <row r="34" spans="1:6" ht="25.5">
      <c r="A34" s="33" t="s">
        <v>114</v>
      </c>
      <c r="B34" s="52">
        <v>46184</v>
      </c>
      <c r="C34" s="19">
        <f t="shared" ref="C34" si="26">SUM(D34:F34)</f>
        <v>404432.5</v>
      </c>
      <c r="D34" s="18">
        <v>0</v>
      </c>
      <c r="E34" s="18">
        <v>404432.5</v>
      </c>
      <c r="F34" s="18">
        <v>0</v>
      </c>
    </row>
    <row r="35" spans="1:6" ht="25.5">
      <c r="A35" s="33" t="s">
        <v>116</v>
      </c>
      <c r="B35" s="52">
        <v>46184</v>
      </c>
      <c r="C35" s="19">
        <f t="shared" ref="C35" si="27">SUM(D35:F35)</f>
        <v>0</v>
      </c>
      <c r="D35" s="18">
        <v>0</v>
      </c>
      <c r="E35" s="18">
        <v>0</v>
      </c>
      <c r="F35" s="18">
        <v>0</v>
      </c>
    </row>
    <row r="36" spans="1:6" ht="25.5">
      <c r="A36" s="33" t="s">
        <v>118</v>
      </c>
      <c r="B36" s="52">
        <v>46198</v>
      </c>
      <c r="C36" s="19">
        <f t="shared" ref="C36" si="28">SUM(D36:F36)</f>
        <v>599309.15</v>
      </c>
      <c r="D36" s="18">
        <v>599309.15</v>
      </c>
      <c r="E36" s="18">
        <v>0</v>
      </c>
      <c r="F36" s="18">
        <v>0</v>
      </c>
    </row>
    <row r="37" spans="1:6" ht="25.5">
      <c r="A37" s="33" t="s">
        <v>120</v>
      </c>
      <c r="B37" s="52">
        <v>46199</v>
      </c>
      <c r="C37" s="19">
        <f t="shared" ref="C37" si="29">SUM(D37:F37)</f>
        <v>186425.2</v>
      </c>
      <c r="D37" s="18">
        <v>101091</v>
      </c>
      <c r="E37" s="18">
        <v>85334.2</v>
      </c>
      <c r="F37" s="18">
        <v>0</v>
      </c>
    </row>
  </sheetData>
  <mergeCells count="4">
    <mergeCell ref="A2:A3"/>
    <mergeCell ref="B2:B3"/>
    <mergeCell ref="C2:C3"/>
    <mergeCell ref="D2:F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fitToHeight="10" orientation="portrait" r:id="rId1"/>
  <headerFooter alignWithMargins="0">
    <oddFooter>&amp;L&amp;"Arial,Kursywa"Źródło: UM w Strzelcach Opolskich&amp;C&amp;D :: &amp;T&amp;RStrona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31"/>
  <sheetViews>
    <sheetView workbookViewId="0">
      <pane xSplit="1" topLeftCell="CI1" activePane="topRight" state="frozen"/>
      <selection activeCell="A2" sqref="A2"/>
      <selection pane="topRight" activeCell="CP14" sqref="CP14"/>
    </sheetView>
  </sheetViews>
  <sheetFormatPr defaultRowHeight="14.25"/>
  <cols>
    <col min="1" max="1" width="51.625" customWidth="1"/>
    <col min="2" max="2" width="20.625" customWidth="1"/>
    <col min="3" max="94" width="20.625" style="30" customWidth="1"/>
    <col min="95" max="95" width="21.625" customWidth="1"/>
  </cols>
  <sheetData>
    <row r="1" spans="1:95">
      <c r="CQ1" s="4" t="s">
        <v>8</v>
      </c>
    </row>
    <row r="2" spans="1:95" ht="120" customHeight="1">
      <c r="A2" s="3" t="s">
        <v>0</v>
      </c>
      <c r="B2" s="44" t="s">
        <v>58</v>
      </c>
      <c r="C2" s="50" t="s">
        <v>61</v>
      </c>
      <c r="D2" s="50" t="s">
        <v>63</v>
      </c>
      <c r="E2" s="50" t="s">
        <v>65</v>
      </c>
      <c r="F2" s="60" t="s">
        <v>67</v>
      </c>
      <c r="G2" s="50" t="s">
        <v>69</v>
      </c>
      <c r="H2" s="50" t="s">
        <v>71</v>
      </c>
      <c r="I2" s="50" t="s">
        <v>73</v>
      </c>
      <c r="J2" s="50" t="s">
        <v>75</v>
      </c>
      <c r="K2" s="50" t="s">
        <v>77</v>
      </c>
      <c r="L2" s="50" t="s">
        <v>79</v>
      </c>
      <c r="M2" s="60" t="s">
        <v>81</v>
      </c>
      <c r="N2" s="50" t="s">
        <v>83</v>
      </c>
      <c r="O2" s="50" t="s">
        <v>85</v>
      </c>
      <c r="P2" s="60" t="s">
        <v>87</v>
      </c>
      <c r="Q2" s="50" t="s">
        <v>88</v>
      </c>
      <c r="R2" s="50" t="s">
        <v>91</v>
      </c>
      <c r="S2" s="50" t="s">
        <v>93</v>
      </c>
      <c r="T2" s="50" t="s">
        <v>97</v>
      </c>
      <c r="U2" s="60" t="s">
        <v>98</v>
      </c>
      <c r="V2" s="50" t="s">
        <v>99</v>
      </c>
      <c r="W2" s="50" t="s">
        <v>101</v>
      </c>
      <c r="X2" s="50" t="s">
        <v>103</v>
      </c>
      <c r="Y2" s="50" t="s">
        <v>108</v>
      </c>
      <c r="Z2" s="50" t="s">
        <v>109</v>
      </c>
      <c r="AA2" s="60" t="s">
        <v>110</v>
      </c>
      <c r="AB2" s="50" t="s">
        <v>111</v>
      </c>
      <c r="AC2" s="50" t="s">
        <v>113</v>
      </c>
      <c r="AD2" s="50" t="s">
        <v>115</v>
      </c>
      <c r="AE2" s="50" t="s">
        <v>117</v>
      </c>
      <c r="AF2" s="60" t="s">
        <v>119</v>
      </c>
      <c r="AG2" s="50" t="s">
        <v>121</v>
      </c>
      <c r="AH2" s="7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7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70"/>
      <c r="BF2" s="50"/>
      <c r="BG2" s="50"/>
      <c r="BH2" s="50"/>
      <c r="BI2" s="50"/>
      <c r="BJ2" s="50"/>
      <c r="BK2" s="50"/>
      <c r="BL2" s="50"/>
      <c r="BM2" s="7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31" t="s">
        <v>122</v>
      </c>
    </row>
    <row r="3" spans="1:95" ht="18" customHeight="1">
      <c r="A3" s="2" t="s">
        <v>1</v>
      </c>
      <c r="B3" s="6">
        <f t="shared" ref="B3:C3" si="0">SUM(B5:B6)</f>
        <v>202172874</v>
      </c>
      <c r="C3" s="32">
        <f t="shared" si="0"/>
        <v>254939.8</v>
      </c>
      <c r="D3" s="32">
        <f t="shared" ref="D3:E3" si="1">SUM(D5:D6)</f>
        <v>0</v>
      </c>
      <c r="E3" s="32">
        <f t="shared" si="1"/>
        <v>16534.25</v>
      </c>
      <c r="F3" s="32">
        <f t="shared" ref="F3:H3" si="2">SUM(F5:F6)</f>
        <v>34621.019999999997</v>
      </c>
      <c r="G3" s="32">
        <f t="shared" si="2"/>
        <v>389433</v>
      </c>
      <c r="H3" s="32">
        <f t="shared" si="2"/>
        <v>0</v>
      </c>
      <c r="I3" s="32">
        <f t="shared" ref="I3:K3" si="3">SUM(I5:I6)</f>
        <v>0</v>
      </c>
      <c r="J3" s="32">
        <f t="shared" si="3"/>
        <v>16937.78</v>
      </c>
      <c r="K3" s="32">
        <f t="shared" si="3"/>
        <v>0</v>
      </c>
      <c r="L3" s="32">
        <f t="shared" ref="L3:M3" si="4">SUM(L5:L6)</f>
        <v>0</v>
      </c>
      <c r="M3" s="32">
        <f t="shared" si="4"/>
        <v>47282.23</v>
      </c>
      <c r="N3" s="32">
        <f t="shared" ref="N3:P3" si="5">SUM(N5:N6)</f>
        <v>0</v>
      </c>
      <c r="O3" s="32">
        <f t="shared" si="5"/>
        <v>0</v>
      </c>
      <c r="P3" s="32">
        <f t="shared" si="5"/>
        <v>1490596.3399999999</v>
      </c>
      <c r="Q3" s="32">
        <f t="shared" ref="Q3:R3" si="6">SUM(Q5:Q6)</f>
        <v>57113.5</v>
      </c>
      <c r="R3" s="32">
        <f t="shared" si="6"/>
        <v>0</v>
      </c>
      <c r="S3" s="32">
        <f t="shared" ref="S3:BW3" si="7">SUM(S5:S6)</f>
        <v>950268.81</v>
      </c>
      <c r="T3" s="32">
        <f t="shared" si="7"/>
        <v>0</v>
      </c>
      <c r="U3" s="32">
        <f t="shared" si="7"/>
        <v>27178603.779999997</v>
      </c>
      <c r="V3" s="32">
        <f t="shared" si="7"/>
        <v>400</v>
      </c>
      <c r="W3" s="32">
        <f t="shared" si="7"/>
        <v>0</v>
      </c>
      <c r="X3" s="32">
        <f t="shared" si="7"/>
        <v>0</v>
      </c>
      <c r="Y3" s="32">
        <f t="shared" si="7"/>
        <v>186158</v>
      </c>
      <c r="Z3" s="32">
        <f t="shared" si="7"/>
        <v>0</v>
      </c>
      <c r="AA3" s="32">
        <f t="shared" si="7"/>
        <v>9640.460000000021</v>
      </c>
      <c r="AB3" s="32">
        <f t="shared" si="7"/>
        <v>19000</v>
      </c>
      <c r="AC3" s="32">
        <f t="shared" si="7"/>
        <v>0</v>
      </c>
      <c r="AD3" s="32">
        <f t="shared" si="7"/>
        <v>404432.5</v>
      </c>
      <c r="AE3" s="32">
        <f t="shared" si="7"/>
        <v>0</v>
      </c>
      <c r="AF3" s="32">
        <f t="shared" si="7"/>
        <v>493495.07</v>
      </c>
      <c r="AG3" s="32">
        <f t="shared" si="7"/>
        <v>186425.2</v>
      </c>
      <c r="AH3" s="32">
        <f t="shared" si="7"/>
        <v>0</v>
      </c>
      <c r="AI3" s="32">
        <f t="shared" si="7"/>
        <v>0</v>
      </c>
      <c r="AJ3" s="32">
        <f t="shared" si="7"/>
        <v>0</v>
      </c>
      <c r="AK3" s="32">
        <f t="shared" si="7"/>
        <v>0</v>
      </c>
      <c r="AL3" s="32">
        <f t="shared" ref="AL3:AN3" si="8">SUM(AL5:AL6)</f>
        <v>0</v>
      </c>
      <c r="AM3" s="32">
        <f t="shared" si="8"/>
        <v>0</v>
      </c>
      <c r="AN3" s="32">
        <f t="shared" si="8"/>
        <v>0</v>
      </c>
      <c r="AO3" s="32">
        <f t="shared" ref="AO3:AS3" si="9">SUM(AO5:AO6)</f>
        <v>0</v>
      </c>
      <c r="AP3" s="32">
        <f t="shared" si="9"/>
        <v>0</v>
      </c>
      <c r="AQ3" s="32">
        <f t="shared" si="9"/>
        <v>0</v>
      </c>
      <c r="AR3" s="32">
        <f t="shared" si="9"/>
        <v>0</v>
      </c>
      <c r="AS3" s="32">
        <f t="shared" si="9"/>
        <v>0</v>
      </c>
      <c r="AT3" s="32">
        <f t="shared" ref="AT3:AW3" si="10">SUM(AT5:AT6)</f>
        <v>0</v>
      </c>
      <c r="AU3" s="32">
        <f t="shared" si="10"/>
        <v>0</v>
      </c>
      <c r="AV3" s="32">
        <f t="shared" si="10"/>
        <v>0</v>
      </c>
      <c r="AW3" s="32">
        <f t="shared" si="10"/>
        <v>0</v>
      </c>
      <c r="AX3" s="32">
        <f t="shared" ref="AX3:AZ3" si="11">SUM(AX5:AX6)</f>
        <v>0</v>
      </c>
      <c r="AY3" s="32">
        <f t="shared" si="11"/>
        <v>0</v>
      </c>
      <c r="AZ3" s="32">
        <f t="shared" si="11"/>
        <v>0</v>
      </c>
      <c r="BA3" s="32">
        <f t="shared" ref="BA3:BC3" si="12">SUM(BA5:BA6)</f>
        <v>0</v>
      </c>
      <c r="BB3" s="32">
        <f t="shared" si="12"/>
        <v>0</v>
      </c>
      <c r="BC3" s="32">
        <f t="shared" si="12"/>
        <v>0</v>
      </c>
      <c r="BD3" s="32">
        <f t="shared" ref="BD3:BG3" si="13">SUM(BD5:BD6)</f>
        <v>0</v>
      </c>
      <c r="BE3" s="32">
        <f t="shared" si="13"/>
        <v>0</v>
      </c>
      <c r="BF3" s="32">
        <f t="shared" si="13"/>
        <v>0</v>
      </c>
      <c r="BG3" s="32">
        <f t="shared" si="13"/>
        <v>0</v>
      </c>
      <c r="BH3" s="32">
        <f t="shared" ref="BH3:BJ3" si="14">SUM(BH5:BH6)</f>
        <v>0</v>
      </c>
      <c r="BI3" s="32">
        <f t="shared" si="14"/>
        <v>0</v>
      </c>
      <c r="BJ3" s="32">
        <f t="shared" si="14"/>
        <v>0</v>
      </c>
      <c r="BK3" s="32">
        <f t="shared" ref="BK3:BO3" si="15">SUM(BK5:BK6)</f>
        <v>0</v>
      </c>
      <c r="BL3" s="32">
        <f t="shared" si="15"/>
        <v>0</v>
      </c>
      <c r="BM3" s="32">
        <f t="shared" si="15"/>
        <v>0</v>
      </c>
      <c r="BN3" s="32">
        <f t="shared" si="15"/>
        <v>0</v>
      </c>
      <c r="BO3" s="32">
        <f t="shared" si="15"/>
        <v>0</v>
      </c>
      <c r="BP3" s="32">
        <f t="shared" ref="BP3:BQ3" si="16">SUM(BP5:BP6)</f>
        <v>0</v>
      </c>
      <c r="BQ3" s="32">
        <f t="shared" si="16"/>
        <v>0</v>
      </c>
      <c r="BR3" s="32">
        <f t="shared" si="7"/>
        <v>0</v>
      </c>
      <c r="BS3" s="32">
        <f t="shared" si="7"/>
        <v>0</v>
      </c>
      <c r="BT3" s="32">
        <f t="shared" si="7"/>
        <v>0</v>
      </c>
      <c r="BU3" s="32">
        <f t="shared" si="7"/>
        <v>0</v>
      </c>
      <c r="BV3" s="32">
        <f t="shared" si="7"/>
        <v>0</v>
      </c>
      <c r="BW3" s="32">
        <f t="shared" si="7"/>
        <v>0</v>
      </c>
      <c r="BX3" s="32">
        <f t="shared" ref="BX3:CP3" si="17">SUM(BX5:BX6)</f>
        <v>0</v>
      </c>
      <c r="BY3" s="32">
        <f t="shared" si="17"/>
        <v>0</v>
      </c>
      <c r="BZ3" s="32">
        <f t="shared" si="17"/>
        <v>0</v>
      </c>
      <c r="CA3" s="32">
        <f t="shared" si="17"/>
        <v>0</v>
      </c>
      <c r="CB3" s="32">
        <f t="shared" si="17"/>
        <v>0</v>
      </c>
      <c r="CC3" s="32">
        <f t="shared" si="17"/>
        <v>0</v>
      </c>
      <c r="CD3" s="32">
        <f t="shared" si="17"/>
        <v>0</v>
      </c>
      <c r="CE3" s="32">
        <f t="shared" si="17"/>
        <v>0</v>
      </c>
      <c r="CF3" s="32">
        <f t="shared" si="17"/>
        <v>0</v>
      </c>
      <c r="CG3" s="32">
        <f t="shared" si="17"/>
        <v>0</v>
      </c>
      <c r="CH3" s="32">
        <f t="shared" si="17"/>
        <v>0</v>
      </c>
      <c r="CI3" s="32">
        <f t="shared" si="17"/>
        <v>0</v>
      </c>
      <c r="CJ3" s="32">
        <f t="shared" si="17"/>
        <v>0</v>
      </c>
      <c r="CK3" s="32">
        <f t="shared" si="17"/>
        <v>0</v>
      </c>
      <c r="CL3" s="32">
        <f t="shared" si="17"/>
        <v>0</v>
      </c>
      <c r="CM3" s="32">
        <f t="shared" si="17"/>
        <v>0</v>
      </c>
      <c r="CN3" s="32">
        <f t="shared" si="17"/>
        <v>0</v>
      </c>
      <c r="CO3" s="32">
        <f t="shared" si="17"/>
        <v>0</v>
      </c>
      <c r="CP3" s="32">
        <f t="shared" si="17"/>
        <v>0</v>
      </c>
      <c r="CQ3" s="32">
        <f>SUM(CQ5:CQ6)</f>
        <v>233908755.73999998</v>
      </c>
    </row>
    <row r="4" spans="1:95" ht="14.25" customHeight="1">
      <c r="A4" s="1" t="s">
        <v>9</v>
      </c>
      <c r="B4" s="5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</row>
    <row r="5" spans="1:95" ht="14.25" customHeight="1">
      <c r="A5" s="1" t="s">
        <v>12</v>
      </c>
      <c r="B5" s="5">
        <v>196143513</v>
      </c>
      <c r="C5" s="34">
        <v>254939.8</v>
      </c>
      <c r="D5" s="34">
        <v>0</v>
      </c>
      <c r="E5" s="34">
        <v>16534.25</v>
      </c>
      <c r="F5" s="34">
        <v>34621.019999999997</v>
      </c>
      <c r="G5" s="34">
        <v>389433</v>
      </c>
      <c r="H5" s="34">
        <v>0</v>
      </c>
      <c r="I5" s="34">
        <v>0</v>
      </c>
      <c r="J5" s="34">
        <v>16937.78</v>
      </c>
      <c r="K5" s="34">
        <v>0</v>
      </c>
      <c r="L5" s="34">
        <v>0</v>
      </c>
      <c r="M5" s="34">
        <v>47282.23</v>
      </c>
      <c r="N5" s="34">
        <v>0</v>
      </c>
      <c r="O5" s="34">
        <v>0</v>
      </c>
      <c r="P5" s="34">
        <v>213475.7</v>
      </c>
      <c r="Q5" s="34">
        <v>57113.5</v>
      </c>
      <c r="R5" s="34">
        <v>0</v>
      </c>
      <c r="S5" s="34">
        <v>950268.81</v>
      </c>
      <c r="T5" s="34">
        <v>0</v>
      </c>
      <c r="U5" s="34">
        <v>31520.45</v>
      </c>
      <c r="V5" s="34">
        <v>400</v>
      </c>
      <c r="W5" s="34">
        <v>0</v>
      </c>
      <c r="X5" s="34">
        <v>0</v>
      </c>
      <c r="Y5" s="34">
        <v>179158</v>
      </c>
      <c r="Z5" s="34">
        <v>0</v>
      </c>
      <c r="AA5" s="34">
        <v>194604.14</v>
      </c>
      <c r="AB5" s="34">
        <v>19000</v>
      </c>
      <c r="AC5" s="34">
        <v>0</v>
      </c>
      <c r="AD5" s="34">
        <v>404432.5</v>
      </c>
      <c r="AE5" s="34">
        <v>0</v>
      </c>
      <c r="AF5" s="34">
        <v>106712.08</v>
      </c>
      <c r="AG5" s="34">
        <v>186425.2</v>
      </c>
      <c r="AH5" s="34"/>
      <c r="AI5" s="34">
        <v>0</v>
      </c>
      <c r="AJ5" s="34"/>
      <c r="AK5" s="34">
        <v>0</v>
      </c>
      <c r="AL5" s="34"/>
      <c r="AM5" s="34"/>
      <c r="AN5" s="34">
        <v>0</v>
      </c>
      <c r="AO5" s="34"/>
      <c r="AP5" s="34">
        <v>0</v>
      </c>
      <c r="AQ5" s="34">
        <v>0</v>
      </c>
      <c r="AR5" s="34"/>
      <c r="AS5" s="34"/>
      <c r="AT5" s="34">
        <v>0</v>
      </c>
      <c r="AU5" s="34">
        <v>0</v>
      </c>
      <c r="AV5" s="34"/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BF5" s="34">
        <v>0</v>
      </c>
      <c r="BG5" s="34">
        <v>0</v>
      </c>
      <c r="BH5" s="34">
        <v>0</v>
      </c>
      <c r="BI5" s="34">
        <v>0</v>
      </c>
      <c r="BJ5" s="34">
        <v>0</v>
      </c>
      <c r="BK5" s="34">
        <v>0</v>
      </c>
      <c r="BL5" s="34">
        <v>0</v>
      </c>
      <c r="BM5" s="34">
        <v>0</v>
      </c>
      <c r="BN5" s="34">
        <v>0</v>
      </c>
      <c r="BO5" s="34">
        <v>0</v>
      </c>
      <c r="BP5" s="34">
        <v>0</v>
      </c>
      <c r="BQ5" s="34">
        <v>0</v>
      </c>
      <c r="BR5" s="34">
        <v>0</v>
      </c>
      <c r="BS5" s="34">
        <v>0</v>
      </c>
      <c r="BT5" s="34">
        <v>0</v>
      </c>
      <c r="BU5" s="34">
        <v>0</v>
      </c>
      <c r="BV5" s="34">
        <v>0</v>
      </c>
      <c r="BW5" s="34">
        <v>0</v>
      </c>
      <c r="BX5" s="34">
        <v>0</v>
      </c>
      <c r="BY5" s="34">
        <v>0</v>
      </c>
      <c r="BZ5" s="34">
        <v>0</v>
      </c>
      <c r="CA5" s="34">
        <v>0</v>
      </c>
      <c r="CB5" s="34">
        <v>0</v>
      </c>
      <c r="CC5" s="34">
        <v>0</v>
      </c>
      <c r="CD5" s="34">
        <v>0</v>
      </c>
      <c r="CE5" s="34">
        <v>0</v>
      </c>
      <c r="CF5" s="34">
        <v>0</v>
      </c>
      <c r="CG5" s="34">
        <v>0</v>
      </c>
      <c r="CH5" s="34">
        <v>0</v>
      </c>
      <c r="CI5" s="34">
        <v>0</v>
      </c>
      <c r="CJ5" s="34">
        <v>0</v>
      </c>
      <c r="CK5" s="34">
        <v>0</v>
      </c>
      <c r="CL5" s="34">
        <v>0</v>
      </c>
      <c r="CM5" s="34">
        <v>0</v>
      </c>
      <c r="CN5" s="34">
        <v>0</v>
      </c>
      <c r="CO5" s="34">
        <v>0</v>
      </c>
      <c r="CP5" s="34">
        <v>0</v>
      </c>
      <c r="CQ5" s="34">
        <f>SUM(B5:CP5)</f>
        <v>199246371.45999998</v>
      </c>
    </row>
    <row r="6" spans="1:95" ht="14.25" customHeight="1">
      <c r="A6" s="1" t="s">
        <v>13</v>
      </c>
      <c r="B6" s="5">
        <v>6029361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1277120.6399999999</v>
      </c>
      <c r="Q6" s="34">
        <v>0</v>
      </c>
      <c r="R6" s="34">
        <v>0</v>
      </c>
      <c r="S6" s="34">
        <v>0</v>
      </c>
      <c r="T6" s="34">
        <v>0</v>
      </c>
      <c r="U6" s="34">
        <v>27147083.329999998</v>
      </c>
      <c r="V6" s="34">
        <v>0</v>
      </c>
      <c r="W6" s="34">
        <v>0</v>
      </c>
      <c r="X6" s="34">
        <v>0</v>
      </c>
      <c r="Y6" s="34">
        <v>7000</v>
      </c>
      <c r="Z6" s="34">
        <v>0</v>
      </c>
      <c r="AA6" s="59">
        <v>-184963.68</v>
      </c>
      <c r="AB6" s="34">
        <v>0</v>
      </c>
      <c r="AC6" s="34">
        <v>0</v>
      </c>
      <c r="AD6" s="34">
        <v>0</v>
      </c>
      <c r="AE6" s="34">
        <v>0</v>
      </c>
      <c r="AF6" s="34">
        <v>386782.99</v>
      </c>
      <c r="AG6" s="34">
        <v>0</v>
      </c>
      <c r="AH6" s="34">
        <v>0</v>
      </c>
      <c r="AI6" s="34">
        <v>0</v>
      </c>
      <c r="AJ6" s="34"/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/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0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f>SUM(B6:CP6)</f>
        <v>34662384.280000001</v>
      </c>
    </row>
    <row r="7" spans="1:95" ht="18" customHeight="1" thickBot="1">
      <c r="A7" s="8" t="s">
        <v>2</v>
      </c>
      <c r="B7" s="9">
        <v>16220927.960000001</v>
      </c>
      <c r="C7" s="35">
        <v>0</v>
      </c>
      <c r="D7" s="35">
        <v>0</v>
      </c>
      <c r="E7" s="35">
        <v>0</v>
      </c>
      <c r="F7" s="35">
        <v>2841863.62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237577.96</v>
      </c>
      <c r="N7" s="35">
        <v>0</v>
      </c>
      <c r="O7" s="35">
        <v>0</v>
      </c>
      <c r="P7" s="35">
        <v>540316</v>
      </c>
      <c r="Q7" s="35">
        <v>0</v>
      </c>
      <c r="R7" s="35">
        <v>0</v>
      </c>
      <c r="S7" s="35">
        <v>0</v>
      </c>
      <c r="T7" s="35">
        <v>0</v>
      </c>
      <c r="U7" s="35">
        <v>468125.87</v>
      </c>
      <c r="V7" s="35">
        <v>0</v>
      </c>
      <c r="W7" s="35"/>
      <c r="X7" s="35">
        <v>0</v>
      </c>
      <c r="Y7" s="35">
        <v>0</v>
      </c>
      <c r="Z7" s="35">
        <v>0</v>
      </c>
      <c r="AA7" s="35">
        <v>214144.77</v>
      </c>
      <c r="AB7" s="35">
        <v>0</v>
      </c>
      <c r="AC7" s="35">
        <v>0</v>
      </c>
      <c r="AD7" s="35">
        <v>0</v>
      </c>
      <c r="AE7" s="35">
        <v>0</v>
      </c>
      <c r="AF7" s="35">
        <v>105814.08</v>
      </c>
      <c r="AG7" s="35">
        <v>0</v>
      </c>
      <c r="AH7" s="35"/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/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0</v>
      </c>
      <c r="BU7" s="35">
        <v>0</v>
      </c>
      <c r="BV7" s="35">
        <v>0</v>
      </c>
      <c r="BW7" s="35">
        <v>0</v>
      </c>
      <c r="BX7" s="35">
        <v>0</v>
      </c>
      <c r="BY7" s="35">
        <v>0</v>
      </c>
      <c r="BZ7" s="35">
        <v>0</v>
      </c>
      <c r="CA7" s="35">
        <v>0</v>
      </c>
      <c r="CB7" s="35">
        <v>0</v>
      </c>
      <c r="CC7" s="35">
        <v>0</v>
      </c>
      <c r="CD7" s="35">
        <v>0</v>
      </c>
      <c r="CE7" s="35">
        <v>0</v>
      </c>
      <c r="CF7" s="35">
        <v>0</v>
      </c>
      <c r="CG7" s="35">
        <v>0</v>
      </c>
      <c r="CH7" s="35">
        <v>0</v>
      </c>
      <c r="CI7" s="35">
        <v>0</v>
      </c>
      <c r="CJ7" s="35">
        <v>0</v>
      </c>
      <c r="CK7" s="35">
        <v>0</v>
      </c>
      <c r="CL7" s="35">
        <v>0</v>
      </c>
      <c r="CM7" s="35">
        <v>0</v>
      </c>
      <c r="CN7" s="35">
        <v>0</v>
      </c>
      <c r="CO7" s="35">
        <v>0</v>
      </c>
      <c r="CP7" s="35">
        <v>0</v>
      </c>
      <c r="CQ7" s="35">
        <f>SUM(B7:CP7)</f>
        <v>20628770.260000002</v>
      </c>
    </row>
    <row r="8" spans="1:95" ht="27" customHeight="1" thickBot="1">
      <c r="A8" s="14" t="s">
        <v>3</v>
      </c>
      <c r="B8" s="15">
        <f t="shared" ref="B8:C8" si="18">SUM(B3,B7)</f>
        <v>218393801.96000001</v>
      </c>
      <c r="C8" s="36">
        <f t="shared" si="18"/>
        <v>254939.8</v>
      </c>
      <c r="D8" s="36">
        <f t="shared" ref="D8:E8" si="19">SUM(D3,D7)</f>
        <v>0</v>
      </c>
      <c r="E8" s="36">
        <f t="shared" si="19"/>
        <v>16534.25</v>
      </c>
      <c r="F8" s="36">
        <f t="shared" ref="F8:H8" si="20">SUM(F3,F7)</f>
        <v>2876484.64</v>
      </c>
      <c r="G8" s="36">
        <f t="shared" si="20"/>
        <v>389433</v>
      </c>
      <c r="H8" s="36">
        <f t="shared" si="20"/>
        <v>0</v>
      </c>
      <c r="I8" s="36">
        <f t="shared" ref="I8:K8" si="21">SUM(I3,I7)</f>
        <v>0</v>
      </c>
      <c r="J8" s="36">
        <f t="shared" si="21"/>
        <v>16937.78</v>
      </c>
      <c r="K8" s="36">
        <f t="shared" si="21"/>
        <v>0</v>
      </c>
      <c r="L8" s="36">
        <f t="shared" ref="L8:M8" si="22">SUM(L3,L7)</f>
        <v>0</v>
      </c>
      <c r="M8" s="36">
        <f t="shared" si="22"/>
        <v>284860.19</v>
      </c>
      <c r="N8" s="36">
        <f t="shared" ref="N8:P8" si="23">SUM(N3,N7)</f>
        <v>0</v>
      </c>
      <c r="O8" s="36">
        <f t="shared" si="23"/>
        <v>0</v>
      </c>
      <c r="P8" s="36">
        <f t="shared" si="23"/>
        <v>2030912.3399999999</v>
      </c>
      <c r="Q8" s="36">
        <f t="shared" ref="Q8:R8" si="24">SUM(Q3,Q7)</f>
        <v>57113.5</v>
      </c>
      <c r="R8" s="36">
        <f t="shared" si="24"/>
        <v>0</v>
      </c>
      <c r="S8" s="36">
        <f t="shared" ref="S8:BW8" si="25">SUM(S3,S7)</f>
        <v>950268.81</v>
      </c>
      <c r="T8" s="36">
        <f t="shared" si="25"/>
        <v>0</v>
      </c>
      <c r="U8" s="36">
        <f t="shared" si="25"/>
        <v>27646729.649999999</v>
      </c>
      <c r="V8" s="36">
        <f t="shared" si="25"/>
        <v>400</v>
      </c>
      <c r="W8" s="36">
        <f t="shared" si="25"/>
        <v>0</v>
      </c>
      <c r="X8" s="36">
        <f t="shared" si="25"/>
        <v>0</v>
      </c>
      <c r="Y8" s="36">
        <f t="shared" si="25"/>
        <v>186158</v>
      </c>
      <c r="Z8" s="36">
        <f t="shared" si="25"/>
        <v>0</v>
      </c>
      <c r="AA8" s="36">
        <f t="shared" si="25"/>
        <v>223785.23</v>
      </c>
      <c r="AB8" s="36">
        <f t="shared" si="25"/>
        <v>19000</v>
      </c>
      <c r="AC8" s="36">
        <f t="shared" si="25"/>
        <v>0</v>
      </c>
      <c r="AD8" s="36">
        <f t="shared" si="25"/>
        <v>404432.5</v>
      </c>
      <c r="AE8" s="36">
        <f t="shared" si="25"/>
        <v>0</v>
      </c>
      <c r="AF8" s="36">
        <f t="shared" si="25"/>
        <v>599309.15</v>
      </c>
      <c r="AG8" s="36">
        <f t="shared" si="25"/>
        <v>186425.2</v>
      </c>
      <c r="AH8" s="36">
        <f t="shared" si="25"/>
        <v>0</v>
      </c>
      <c r="AI8" s="36">
        <f t="shared" si="25"/>
        <v>0</v>
      </c>
      <c r="AJ8" s="36">
        <f t="shared" si="25"/>
        <v>0</v>
      </c>
      <c r="AK8" s="36">
        <f t="shared" si="25"/>
        <v>0</v>
      </c>
      <c r="AL8" s="36">
        <f t="shared" ref="AL8:AN8" si="26">SUM(AL3,AL7)</f>
        <v>0</v>
      </c>
      <c r="AM8" s="36">
        <f t="shared" si="26"/>
        <v>0</v>
      </c>
      <c r="AN8" s="36">
        <f t="shared" si="26"/>
        <v>0</v>
      </c>
      <c r="AO8" s="36">
        <f t="shared" ref="AO8:AS8" si="27">SUM(AO3,AO7)</f>
        <v>0</v>
      </c>
      <c r="AP8" s="36">
        <f t="shared" si="27"/>
        <v>0</v>
      </c>
      <c r="AQ8" s="36">
        <f t="shared" si="27"/>
        <v>0</v>
      </c>
      <c r="AR8" s="36">
        <f t="shared" si="27"/>
        <v>0</v>
      </c>
      <c r="AS8" s="36">
        <f t="shared" si="27"/>
        <v>0</v>
      </c>
      <c r="AT8" s="36">
        <f t="shared" ref="AT8:AW8" si="28">SUM(AT3,AT7)</f>
        <v>0</v>
      </c>
      <c r="AU8" s="36">
        <f t="shared" si="28"/>
        <v>0</v>
      </c>
      <c r="AV8" s="36">
        <f t="shared" si="28"/>
        <v>0</v>
      </c>
      <c r="AW8" s="36">
        <f t="shared" si="28"/>
        <v>0</v>
      </c>
      <c r="AX8" s="36">
        <f t="shared" ref="AX8:AZ8" si="29">SUM(AX3,AX7)</f>
        <v>0</v>
      </c>
      <c r="AY8" s="36">
        <f t="shared" si="29"/>
        <v>0</v>
      </c>
      <c r="AZ8" s="36">
        <f t="shared" si="29"/>
        <v>0</v>
      </c>
      <c r="BA8" s="36">
        <f t="shared" ref="BA8:BC8" si="30">SUM(BA3,BA7)</f>
        <v>0</v>
      </c>
      <c r="BB8" s="36">
        <f t="shared" si="30"/>
        <v>0</v>
      </c>
      <c r="BC8" s="36">
        <f t="shared" si="30"/>
        <v>0</v>
      </c>
      <c r="BD8" s="36">
        <f t="shared" ref="BD8:BG8" si="31">SUM(BD3,BD7)</f>
        <v>0</v>
      </c>
      <c r="BE8" s="36">
        <f t="shared" si="31"/>
        <v>0</v>
      </c>
      <c r="BF8" s="36">
        <f t="shared" si="31"/>
        <v>0</v>
      </c>
      <c r="BG8" s="36">
        <f t="shared" si="31"/>
        <v>0</v>
      </c>
      <c r="BH8" s="36">
        <f t="shared" ref="BH8:BJ8" si="32">SUM(BH3,BH7)</f>
        <v>0</v>
      </c>
      <c r="BI8" s="36">
        <f t="shared" si="32"/>
        <v>0</v>
      </c>
      <c r="BJ8" s="36">
        <f t="shared" si="32"/>
        <v>0</v>
      </c>
      <c r="BK8" s="36">
        <f t="shared" ref="BK8:BO8" si="33">SUM(BK3,BK7)</f>
        <v>0</v>
      </c>
      <c r="BL8" s="36">
        <f t="shared" si="33"/>
        <v>0</v>
      </c>
      <c r="BM8" s="36">
        <f t="shared" si="33"/>
        <v>0</v>
      </c>
      <c r="BN8" s="36">
        <f t="shared" si="33"/>
        <v>0</v>
      </c>
      <c r="BO8" s="36">
        <f t="shared" si="33"/>
        <v>0</v>
      </c>
      <c r="BP8" s="36">
        <f t="shared" ref="BP8:BQ8" si="34">SUM(BP3,BP7)</f>
        <v>0</v>
      </c>
      <c r="BQ8" s="36">
        <f t="shared" si="34"/>
        <v>0</v>
      </c>
      <c r="BR8" s="36">
        <f t="shared" si="25"/>
        <v>0</v>
      </c>
      <c r="BS8" s="36">
        <f t="shared" si="25"/>
        <v>0</v>
      </c>
      <c r="BT8" s="36">
        <f t="shared" si="25"/>
        <v>0</v>
      </c>
      <c r="BU8" s="36">
        <f t="shared" si="25"/>
        <v>0</v>
      </c>
      <c r="BV8" s="36">
        <f t="shared" si="25"/>
        <v>0</v>
      </c>
      <c r="BW8" s="36">
        <f t="shared" si="25"/>
        <v>0</v>
      </c>
      <c r="BX8" s="36">
        <f t="shared" ref="BX8:CP8" si="35">SUM(BX3,BX7)</f>
        <v>0</v>
      </c>
      <c r="BY8" s="36">
        <f t="shared" si="35"/>
        <v>0</v>
      </c>
      <c r="BZ8" s="36">
        <f t="shared" si="35"/>
        <v>0</v>
      </c>
      <c r="CA8" s="36">
        <f t="shared" si="35"/>
        <v>0</v>
      </c>
      <c r="CB8" s="36">
        <f t="shared" si="35"/>
        <v>0</v>
      </c>
      <c r="CC8" s="36">
        <f t="shared" si="35"/>
        <v>0</v>
      </c>
      <c r="CD8" s="36">
        <f t="shared" si="35"/>
        <v>0</v>
      </c>
      <c r="CE8" s="36">
        <f t="shared" si="35"/>
        <v>0</v>
      </c>
      <c r="CF8" s="36">
        <f t="shared" si="35"/>
        <v>0</v>
      </c>
      <c r="CG8" s="36">
        <f t="shared" si="35"/>
        <v>0</v>
      </c>
      <c r="CH8" s="36">
        <f t="shared" si="35"/>
        <v>0</v>
      </c>
      <c r="CI8" s="36">
        <f t="shared" si="35"/>
        <v>0</v>
      </c>
      <c r="CJ8" s="36">
        <f t="shared" si="35"/>
        <v>0</v>
      </c>
      <c r="CK8" s="36">
        <f t="shared" si="35"/>
        <v>0</v>
      </c>
      <c r="CL8" s="36">
        <f t="shared" si="35"/>
        <v>0</v>
      </c>
      <c r="CM8" s="36">
        <f t="shared" si="35"/>
        <v>0</v>
      </c>
      <c r="CN8" s="36">
        <f t="shared" si="35"/>
        <v>0</v>
      </c>
      <c r="CO8" s="36">
        <f t="shared" si="35"/>
        <v>0</v>
      </c>
      <c r="CP8" s="36">
        <f t="shared" si="35"/>
        <v>0</v>
      </c>
      <c r="CQ8" s="36">
        <f>SUM(CQ3,CQ7)</f>
        <v>254537525.99999997</v>
      </c>
    </row>
    <row r="9" spans="1:95" ht="18" customHeight="1">
      <c r="A9" s="10" t="s">
        <v>4</v>
      </c>
      <c r="B9" s="11">
        <f t="shared" ref="B9:C9" si="36">SUM(B11:B12)</f>
        <v>213873806</v>
      </c>
      <c r="C9" s="37">
        <f t="shared" si="36"/>
        <v>254939.8</v>
      </c>
      <c r="D9" s="37">
        <f t="shared" ref="D9" si="37">SUM(D11:D12)</f>
        <v>0</v>
      </c>
      <c r="E9" s="37">
        <f t="shared" ref="E9" si="38">SUM(E11:E12)</f>
        <v>16534.25</v>
      </c>
      <c r="F9" s="37">
        <f t="shared" ref="F9:H9" si="39">SUM(F11:F12)</f>
        <v>2876484.64</v>
      </c>
      <c r="G9" s="37">
        <f t="shared" si="39"/>
        <v>389433</v>
      </c>
      <c r="H9" s="37">
        <f t="shared" si="39"/>
        <v>0</v>
      </c>
      <c r="I9" s="37">
        <f t="shared" ref="I9:K9" si="40">SUM(I11:I12)</f>
        <v>0</v>
      </c>
      <c r="J9" s="37">
        <f t="shared" si="40"/>
        <v>16937.78</v>
      </c>
      <c r="K9" s="37">
        <f t="shared" si="40"/>
        <v>0</v>
      </c>
      <c r="L9" s="37">
        <f t="shared" ref="L9:M9" si="41">SUM(L11:L12)</f>
        <v>0</v>
      </c>
      <c r="M9" s="37">
        <f t="shared" si="41"/>
        <v>284860.19</v>
      </c>
      <c r="N9" s="37">
        <f t="shared" ref="N9:P9" si="42">SUM(N11:N12)</f>
        <v>0</v>
      </c>
      <c r="O9" s="37">
        <f t="shared" si="42"/>
        <v>0</v>
      </c>
      <c r="P9" s="37">
        <f t="shared" si="42"/>
        <v>2180916.34</v>
      </c>
      <c r="Q9" s="37">
        <f t="shared" ref="Q9:R9" si="43">SUM(Q11:Q12)</f>
        <v>57113.5</v>
      </c>
      <c r="R9" s="37">
        <f t="shared" si="43"/>
        <v>0</v>
      </c>
      <c r="S9" s="37">
        <f t="shared" ref="S9:BW9" si="44">SUM(S11:S12)</f>
        <v>950268.81</v>
      </c>
      <c r="T9" s="37">
        <f t="shared" si="44"/>
        <v>0</v>
      </c>
      <c r="U9" s="37">
        <f t="shared" si="44"/>
        <v>27646729.649999999</v>
      </c>
      <c r="V9" s="37">
        <f t="shared" si="44"/>
        <v>400</v>
      </c>
      <c r="W9" s="37">
        <f t="shared" si="44"/>
        <v>0</v>
      </c>
      <c r="X9" s="37">
        <f t="shared" si="44"/>
        <v>0</v>
      </c>
      <c r="Y9" s="37">
        <f t="shared" si="44"/>
        <v>186158</v>
      </c>
      <c r="Z9" s="37">
        <f t="shared" si="44"/>
        <v>0</v>
      </c>
      <c r="AA9" s="37">
        <f t="shared" si="44"/>
        <v>223785.23</v>
      </c>
      <c r="AB9" s="37">
        <f t="shared" si="44"/>
        <v>19000</v>
      </c>
      <c r="AC9" s="37">
        <f t="shared" si="44"/>
        <v>0</v>
      </c>
      <c r="AD9" s="37">
        <f t="shared" si="44"/>
        <v>404432.5</v>
      </c>
      <c r="AE9" s="37">
        <f t="shared" si="44"/>
        <v>0</v>
      </c>
      <c r="AF9" s="37">
        <f t="shared" si="44"/>
        <v>599309.15</v>
      </c>
      <c r="AG9" s="37">
        <f t="shared" si="44"/>
        <v>186425.2</v>
      </c>
      <c r="AH9" s="37">
        <f t="shared" si="44"/>
        <v>0</v>
      </c>
      <c r="AI9" s="37">
        <f t="shared" si="44"/>
        <v>0</v>
      </c>
      <c r="AJ9" s="37">
        <f t="shared" si="44"/>
        <v>0</v>
      </c>
      <c r="AK9" s="37">
        <f t="shared" si="44"/>
        <v>0</v>
      </c>
      <c r="AL9" s="37">
        <f t="shared" ref="AL9:AN9" si="45">SUM(AL11:AL12)</f>
        <v>0</v>
      </c>
      <c r="AM9" s="37">
        <f t="shared" si="45"/>
        <v>0</v>
      </c>
      <c r="AN9" s="37">
        <f t="shared" si="45"/>
        <v>0</v>
      </c>
      <c r="AO9" s="37">
        <f t="shared" ref="AO9:AS9" si="46">SUM(AO11:AO12)</f>
        <v>0</v>
      </c>
      <c r="AP9" s="37">
        <f t="shared" si="46"/>
        <v>0</v>
      </c>
      <c r="AQ9" s="37">
        <f t="shared" si="46"/>
        <v>0</v>
      </c>
      <c r="AR9" s="37">
        <f t="shared" si="46"/>
        <v>0</v>
      </c>
      <c r="AS9" s="37">
        <f t="shared" si="46"/>
        <v>0</v>
      </c>
      <c r="AT9" s="37">
        <f t="shared" ref="AT9:AW9" si="47">SUM(AT11:AT12)</f>
        <v>0</v>
      </c>
      <c r="AU9" s="37">
        <f t="shared" si="47"/>
        <v>0</v>
      </c>
      <c r="AV9" s="37">
        <f t="shared" si="47"/>
        <v>0</v>
      </c>
      <c r="AW9" s="37">
        <f t="shared" si="47"/>
        <v>0</v>
      </c>
      <c r="AX9" s="37">
        <f t="shared" ref="AX9:AZ9" si="48">SUM(AX11:AX12)</f>
        <v>0</v>
      </c>
      <c r="AY9" s="37">
        <f t="shared" si="48"/>
        <v>0</v>
      </c>
      <c r="AZ9" s="37">
        <f t="shared" si="48"/>
        <v>0</v>
      </c>
      <c r="BA9" s="37">
        <f t="shared" ref="BA9:BC9" si="49">SUM(BA11:BA12)</f>
        <v>0</v>
      </c>
      <c r="BB9" s="37">
        <f t="shared" si="49"/>
        <v>0</v>
      </c>
      <c r="BC9" s="37">
        <f t="shared" si="49"/>
        <v>0</v>
      </c>
      <c r="BD9" s="37">
        <f t="shared" ref="BD9:BG9" si="50">SUM(BD11:BD12)</f>
        <v>0</v>
      </c>
      <c r="BE9" s="37">
        <f t="shared" si="50"/>
        <v>0</v>
      </c>
      <c r="BF9" s="37">
        <f t="shared" si="50"/>
        <v>0</v>
      </c>
      <c r="BG9" s="37">
        <f t="shared" si="50"/>
        <v>0</v>
      </c>
      <c r="BH9" s="37">
        <f t="shared" ref="BH9:BJ9" si="51">SUM(BH11:BH12)</f>
        <v>0</v>
      </c>
      <c r="BI9" s="37">
        <f t="shared" si="51"/>
        <v>0</v>
      </c>
      <c r="BJ9" s="37">
        <f t="shared" si="51"/>
        <v>0</v>
      </c>
      <c r="BK9" s="37">
        <f t="shared" ref="BK9:BO9" si="52">SUM(BK11:BK12)</f>
        <v>0</v>
      </c>
      <c r="BL9" s="37">
        <f t="shared" si="52"/>
        <v>0</v>
      </c>
      <c r="BM9" s="37">
        <f t="shared" si="52"/>
        <v>0</v>
      </c>
      <c r="BN9" s="37">
        <f t="shared" si="52"/>
        <v>0</v>
      </c>
      <c r="BO9" s="37">
        <f t="shared" si="52"/>
        <v>0</v>
      </c>
      <c r="BP9" s="37">
        <f t="shared" ref="BP9:BQ9" si="53">SUM(BP11:BP12)</f>
        <v>0</v>
      </c>
      <c r="BQ9" s="37">
        <f t="shared" si="53"/>
        <v>0</v>
      </c>
      <c r="BR9" s="37">
        <f t="shared" si="44"/>
        <v>0</v>
      </c>
      <c r="BS9" s="37">
        <f t="shared" si="44"/>
        <v>0</v>
      </c>
      <c r="BT9" s="37">
        <f t="shared" si="44"/>
        <v>0</v>
      </c>
      <c r="BU9" s="37">
        <f t="shared" si="44"/>
        <v>0</v>
      </c>
      <c r="BV9" s="37">
        <f t="shared" si="44"/>
        <v>0</v>
      </c>
      <c r="BW9" s="37">
        <f t="shared" si="44"/>
        <v>0</v>
      </c>
      <c r="BX9" s="37">
        <f t="shared" ref="BX9:CP9" si="54">SUM(BX11:BX12)</f>
        <v>0</v>
      </c>
      <c r="BY9" s="37">
        <f t="shared" si="54"/>
        <v>0</v>
      </c>
      <c r="BZ9" s="37">
        <f t="shared" si="54"/>
        <v>0</v>
      </c>
      <c r="CA9" s="37">
        <f t="shared" si="54"/>
        <v>0</v>
      </c>
      <c r="CB9" s="37">
        <f t="shared" si="54"/>
        <v>0</v>
      </c>
      <c r="CC9" s="37">
        <f t="shared" si="54"/>
        <v>0</v>
      </c>
      <c r="CD9" s="37">
        <f t="shared" si="54"/>
        <v>0</v>
      </c>
      <c r="CE9" s="37">
        <f t="shared" si="54"/>
        <v>0</v>
      </c>
      <c r="CF9" s="37">
        <f t="shared" si="54"/>
        <v>0</v>
      </c>
      <c r="CG9" s="37">
        <f t="shared" si="54"/>
        <v>0</v>
      </c>
      <c r="CH9" s="37">
        <f t="shared" si="54"/>
        <v>0</v>
      </c>
      <c r="CI9" s="37">
        <f t="shared" si="54"/>
        <v>0</v>
      </c>
      <c r="CJ9" s="37">
        <f t="shared" si="54"/>
        <v>0</v>
      </c>
      <c r="CK9" s="37">
        <f t="shared" si="54"/>
        <v>0</v>
      </c>
      <c r="CL9" s="37">
        <f t="shared" si="54"/>
        <v>0</v>
      </c>
      <c r="CM9" s="37">
        <f t="shared" si="54"/>
        <v>0</v>
      </c>
      <c r="CN9" s="37">
        <f t="shared" si="54"/>
        <v>0</v>
      </c>
      <c r="CO9" s="37">
        <f t="shared" si="54"/>
        <v>0</v>
      </c>
      <c r="CP9" s="37">
        <f t="shared" si="54"/>
        <v>0</v>
      </c>
      <c r="CQ9" s="37">
        <f>SUM(CQ11:CQ12)</f>
        <v>250167534.04000002</v>
      </c>
    </row>
    <row r="10" spans="1:95" ht="14.25" customHeight="1">
      <c r="A10" s="1" t="s">
        <v>9</v>
      </c>
      <c r="B10" s="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</row>
    <row r="11" spans="1:95" ht="14.25" customHeight="1">
      <c r="A11" s="1" t="s">
        <v>14</v>
      </c>
      <c r="B11" s="5">
        <v>195900590</v>
      </c>
      <c r="C11" s="34">
        <v>254939.8</v>
      </c>
      <c r="D11" s="34">
        <v>0</v>
      </c>
      <c r="E11" s="34">
        <v>16534.25</v>
      </c>
      <c r="F11" s="34">
        <v>34621.019999999997</v>
      </c>
      <c r="G11" s="34">
        <v>389433</v>
      </c>
      <c r="H11" s="59">
        <v>-75000</v>
      </c>
      <c r="I11" s="34">
        <v>0</v>
      </c>
      <c r="J11" s="34">
        <v>16937.78</v>
      </c>
      <c r="K11" s="34">
        <v>0</v>
      </c>
      <c r="L11" s="34">
        <v>0</v>
      </c>
      <c r="M11" s="34">
        <v>276360.19</v>
      </c>
      <c r="N11" s="34"/>
      <c r="O11" s="34">
        <v>6100</v>
      </c>
      <c r="P11" s="34">
        <v>137175.70000000001</v>
      </c>
      <c r="Q11" s="34">
        <v>57113.5</v>
      </c>
      <c r="R11" s="34">
        <v>0</v>
      </c>
      <c r="S11" s="34">
        <v>950268.81</v>
      </c>
      <c r="T11" s="34">
        <v>20000</v>
      </c>
      <c r="U11" s="59">
        <v>-6395.62</v>
      </c>
      <c r="V11" s="34">
        <v>400</v>
      </c>
      <c r="W11" s="59">
        <v>-146200</v>
      </c>
      <c r="X11" s="34">
        <v>0</v>
      </c>
      <c r="Y11" s="34">
        <v>179158</v>
      </c>
      <c r="Z11" s="59">
        <v>-1400</v>
      </c>
      <c r="AA11" s="34">
        <v>377344.27</v>
      </c>
      <c r="AB11" s="34">
        <v>19000</v>
      </c>
      <c r="AC11" s="59">
        <v>-12051.81</v>
      </c>
      <c r="AD11" s="34">
        <v>404432.5</v>
      </c>
      <c r="AE11" s="59">
        <v>-445683.1</v>
      </c>
      <c r="AF11" s="34">
        <v>208526.16</v>
      </c>
      <c r="AG11" s="34">
        <v>186425.2</v>
      </c>
      <c r="AH11" s="34"/>
      <c r="AI11" s="34"/>
      <c r="AJ11" s="34"/>
      <c r="AK11" s="59"/>
      <c r="AL11" s="34"/>
      <c r="AM11" s="34"/>
      <c r="AN11" s="34">
        <v>0</v>
      </c>
      <c r="AO11" s="34"/>
      <c r="AP11" s="34">
        <v>0</v>
      </c>
      <c r="AQ11" s="34">
        <v>0</v>
      </c>
      <c r="AR11" s="34"/>
      <c r="AS11" s="34"/>
      <c r="AT11" s="34">
        <v>0</v>
      </c>
      <c r="AU11" s="34">
        <v>0</v>
      </c>
      <c r="AV11" s="34"/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0</v>
      </c>
      <c r="BZ11" s="34">
        <v>0</v>
      </c>
      <c r="CA11" s="34">
        <v>0</v>
      </c>
      <c r="CB11" s="34">
        <v>0</v>
      </c>
      <c r="CC11" s="34">
        <v>0</v>
      </c>
      <c r="CD11" s="34">
        <v>0</v>
      </c>
      <c r="CE11" s="34">
        <v>0</v>
      </c>
      <c r="CF11" s="34">
        <v>0</v>
      </c>
      <c r="CG11" s="34">
        <v>0</v>
      </c>
      <c r="CH11" s="34">
        <v>0</v>
      </c>
      <c r="CI11" s="34">
        <v>0</v>
      </c>
      <c r="CJ11" s="34">
        <v>0</v>
      </c>
      <c r="CK11" s="34">
        <v>0</v>
      </c>
      <c r="CL11" s="34">
        <v>0</v>
      </c>
      <c r="CM11" s="34">
        <v>0</v>
      </c>
      <c r="CN11" s="34">
        <v>0</v>
      </c>
      <c r="CO11" s="34">
        <v>0</v>
      </c>
      <c r="CP11" s="34">
        <v>0</v>
      </c>
      <c r="CQ11" s="34">
        <f>SUM(B11:CP11)</f>
        <v>198748629.65000001</v>
      </c>
    </row>
    <row r="12" spans="1:95" ht="14.25" customHeight="1">
      <c r="A12" s="1" t="s">
        <v>15</v>
      </c>
      <c r="B12" s="5">
        <v>17973216</v>
      </c>
      <c r="C12" s="34">
        <v>0</v>
      </c>
      <c r="D12" s="34">
        <v>0</v>
      </c>
      <c r="E12" s="34">
        <v>0</v>
      </c>
      <c r="F12" s="34">
        <v>2841863.62</v>
      </c>
      <c r="G12" s="34">
        <v>0</v>
      </c>
      <c r="H12" s="34">
        <v>75000</v>
      </c>
      <c r="I12" s="34">
        <v>0</v>
      </c>
      <c r="J12" s="34">
        <v>0</v>
      </c>
      <c r="K12" s="34">
        <v>0</v>
      </c>
      <c r="L12" s="34">
        <v>0</v>
      </c>
      <c r="M12" s="34">
        <v>8500</v>
      </c>
      <c r="N12" s="34">
        <v>0</v>
      </c>
      <c r="O12" s="59">
        <v>-6100</v>
      </c>
      <c r="P12" s="34">
        <v>2043740.64</v>
      </c>
      <c r="Q12" s="34">
        <v>0</v>
      </c>
      <c r="R12" s="34">
        <v>0</v>
      </c>
      <c r="S12" s="34">
        <v>0</v>
      </c>
      <c r="T12" s="59">
        <v>-20000</v>
      </c>
      <c r="U12" s="34">
        <v>27653125.27</v>
      </c>
      <c r="V12" s="34">
        <v>0</v>
      </c>
      <c r="W12" s="34">
        <v>146200</v>
      </c>
      <c r="X12" s="34">
        <v>0</v>
      </c>
      <c r="Y12" s="34">
        <v>7000</v>
      </c>
      <c r="Z12" s="34">
        <v>1400</v>
      </c>
      <c r="AA12" s="59">
        <v>-153559.04000000001</v>
      </c>
      <c r="AB12" s="34">
        <v>0</v>
      </c>
      <c r="AC12" s="34">
        <v>12051.81</v>
      </c>
      <c r="AD12" s="34">
        <v>0</v>
      </c>
      <c r="AE12" s="34">
        <v>445683.1</v>
      </c>
      <c r="AF12" s="34">
        <v>390782.99</v>
      </c>
      <c r="AG12" s="34">
        <v>0</v>
      </c>
      <c r="AH12" s="34"/>
      <c r="AI12" s="34">
        <v>0</v>
      </c>
      <c r="AJ12" s="34"/>
      <c r="AK12" s="34"/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/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0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0</v>
      </c>
      <c r="BZ12" s="34">
        <v>0</v>
      </c>
      <c r="CA12" s="34">
        <v>0</v>
      </c>
      <c r="CB12" s="34">
        <v>0</v>
      </c>
      <c r="CC12" s="34">
        <v>0</v>
      </c>
      <c r="CD12" s="34">
        <v>0</v>
      </c>
      <c r="CE12" s="34">
        <v>0</v>
      </c>
      <c r="CF12" s="34">
        <v>0</v>
      </c>
      <c r="CG12" s="34">
        <v>0</v>
      </c>
      <c r="CH12" s="34">
        <v>0</v>
      </c>
      <c r="CI12" s="34">
        <v>0</v>
      </c>
      <c r="CJ12" s="34">
        <v>0</v>
      </c>
      <c r="CK12" s="34">
        <v>0</v>
      </c>
      <c r="CL12" s="34">
        <v>0</v>
      </c>
      <c r="CM12" s="34">
        <v>0</v>
      </c>
      <c r="CN12" s="34">
        <v>0</v>
      </c>
      <c r="CO12" s="34">
        <v>0</v>
      </c>
      <c r="CP12" s="34">
        <v>0</v>
      </c>
      <c r="CQ12" s="34">
        <f>SUM(B12:CP12)</f>
        <v>51418904.390000008</v>
      </c>
    </row>
    <row r="13" spans="1:95" ht="18" customHeight="1" thickBot="1">
      <c r="A13" s="8" t="s">
        <v>5</v>
      </c>
      <c r="B13" s="9">
        <v>4519995.96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61">
        <v>-150004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35">
        <v>0</v>
      </c>
      <c r="CO13" s="35">
        <v>0</v>
      </c>
      <c r="CP13" s="35">
        <v>0</v>
      </c>
      <c r="CQ13" s="35">
        <f>SUM(B13:CP13)</f>
        <v>4369991.96</v>
      </c>
    </row>
    <row r="14" spans="1:95" ht="27" customHeight="1" thickBot="1">
      <c r="A14" s="14" t="s">
        <v>3</v>
      </c>
      <c r="B14" s="15">
        <f t="shared" ref="B14:C14" si="55">SUM(B9,B13)</f>
        <v>218393801.96000001</v>
      </c>
      <c r="C14" s="36">
        <f t="shared" si="55"/>
        <v>254939.8</v>
      </c>
      <c r="D14" s="36">
        <f t="shared" ref="D14:E14" si="56">SUM(D9,D13)</f>
        <v>0</v>
      </c>
      <c r="E14" s="36">
        <f t="shared" si="56"/>
        <v>16534.25</v>
      </c>
      <c r="F14" s="62">
        <f t="shared" ref="F14:H14" si="57">SUM(F9,F13)</f>
        <v>2876484.64</v>
      </c>
      <c r="G14" s="36">
        <f t="shared" si="57"/>
        <v>389433</v>
      </c>
      <c r="H14" s="36">
        <f t="shared" si="57"/>
        <v>0</v>
      </c>
      <c r="I14" s="36">
        <f t="shared" ref="I14:K14" si="58">SUM(I9,I13)</f>
        <v>0</v>
      </c>
      <c r="J14" s="36">
        <f t="shared" si="58"/>
        <v>16937.78</v>
      </c>
      <c r="K14" s="36">
        <f t="shared" si="58"/>
        <v>0</v>
      </c>
      <c r="L14" s="36">
        <f t="shared" ref="L14:M14" si="59">SUM(L9,L13)</f>
        <v>0</v>
      </c>
      <c r="M14" s="36">
        <f t="shared" si="59"/>
        <v>284860.19</v>
      </c>
      <c r="N14" s="36">
        <f t="shared" ref="N14:P14" si="60">SUM(N9,N13)</f>
        <v>0</v>
      </c>
      <c r="O14" s="36">
        <f t="shared" si="60"/>
        <v>0</v>
      </c>
      <c r="P14" s="36">
        <f t="shared" si="60"/>
        <v>2030912.3399999999</v>
      </c>
      <c r="Q14" s="36">
        <f t="shared" ref="Q14:R14" si="61">SUM(Q9,Q13)</f>
        <v>57113.5</v>
      </c>
      <c r="R14" s="36">
        <f t="shared" si="61"/>
        <v>0</v>
      </c>
      <c r="S14" s="36">
        <f t="shared" ref="S14:BW14" si="62">SUM(S9,S13)</f>
        <v>950268.81</v>
      </c>
      <c r="T14" s="36">
        <f t="shared" si="62"/>
        <v>0</v>
      </c>
      <c r="U14" s="36">
        <f t="shared" si="62"/>
        <v>27646729.649999999</v>
      </c>
      <c r="V14" s="36">
        <f t="shared" si="62"/>
        <v>400</v>
      </c>
      <c r="W14" s="36">
        <f t="shared" si="62"/>
        <v>0</v>
      </c>
      <c r="X14" s="36">
        <f t="shared" si="62"/>
        <v>0</v>
      </c>
      <c r="Y14" s="36">
        <f t="shared" si="62"/>
        <v>186158</v>
      </c>
      <c r="Z14" s="36">
        <f t="shared" si="62"/>
        <v>0</v>
      </c>
      <c r="AA14" s="36">
        <f t="shared" si="62"/>
        <v>223785.23</v>
      </c>
      <c r="AB14" s="36">
        <f t="shared" si="62"/>
        <v>19000</v>
      </c>
      <c r="AC14" s="36">
        <f t="shared" si="62"/>
        <v>0</v>
      </c>
      <c r="AD14" s="36">
        <f t="shared" si="62"/>
        <v>404432.5</v>
      </c>
      <c r="AE14" s="36">
        <f t="shared" si="62"/>
        <v>0</v>
      </c>
      <c r="AF14" s="36">
        <f t="shared" si="62"/>
        <v>599309.15</v>
      </c>
      <c r="AG14" s="36">
        <f t="shared" si="62"/>
        <v>186425.2</v>
      </c>
      <c r="AH14" s="36">
        <f t="shared" si="62"/>
        <v>0</v>
      </c>
      <c r="AI14" s="36">
        <f t="shared" si="62"/>
        <v>0</v>
      </c>
      <c r="AJ14" s="36">
        <f t="shared" si="62"/>
        <v>0</v>
      </c>
      <c r="AK14" s="36">
        <f t="shared" si="62"/>
        <v>0</v>
      </c>
      <c r="AL14" s="36">
        <f t="shared" ref="AL14:AN14" si="63">SUM(AL9,AL13)</f>
        <v>0</v>
      </c>
      <c r="AM14" s="36">
        <f t="shared" si="63"/>
        <v>0</v>
      </c>
      <c r="AN14" s="36">
        <f t="shared" si="63"/>
        <v>0</v>
      </c>
      <c r="AO14" s="36">
        <f t="shared" ref="AO14:AS14" si="64">SUM(AO9,AO13)</f>
        <v>0</v>
      </c>
      <c r="AP14" s="36">
        <f t="shared" si="64"/>
        <v>0</v>
      </c>
      <c r="AQ14" s="36">
        <f t="shared" si="64"/>
        <v>0</v>
      </c>
      <c r="AR14" s="36">
        <f t="shared" si="64"/>
        <v>0</v>
      </c>
      <c r="AS14" s="36">
        <f t="shared" si="64"/>
        <v>0</v>
      </c>
      <c r="AT14" s="36">
        <f t="shared" ref="AT14:AW14" si="65">SUM(AT9,AT13)</f>
        <v>0</v>
      </c>
      <c r="AU14" s="36">
        <f t="shared" si="65"/>
        <v>0</v>
      </c>
      <c r="AV14" s="36">
        <f t="shared" si="65"/>
        <v>0</v>
      </c>
      <c r="AW14" s="36">
        <f t="shared" si="65"/>
        <v>0</v>
      </c>
      <c r="AX14" s="36">
        <f t="shared" ref="AX14:AZ14" si="66">SUM(AX9,AX13)</f>
        <v>0</v>
      </c>
      <c r="AY14" s="36">
        <f t="shared" si="66"/>
        <v>0</v>
      </c>
      <c r="AZ14" s="36">
        <f t="shared" si="66"/>
        <v>0</v>
      </c>
      <c r="BA14" s="36">
        <f t="shared" ref="BA14:BC14" si="67">SUM(BA9,BA13)</f>
        <v>0</v>
      </c>
      <c r="BB14" s="36">
        <f t="shared" si="67"/>
        <v>0</v>
      </c>
      <c r="BC14" s="36">
        <f t="shared" si="67"/>
        <v>0</v>
      </c>
      <c r="BD14" s="36">
        <f t="shared" ref="BD14:BG14" si="68">SUM(BD9,BD13)</f>
        <v>0</v>
      </c>
      <c r="BE14" s="36">
        <f t="shared" si="68"/>
        <v>0</v>
      </c>
      <c r="BF14" s="36">
        <f t="shared" si="68"/>
        <v>0</v>
      </c>
      <c r="BG14" s="36">
        <f t="shared" si="68"/>
        <v>0</v>
      </c>
      <c r="BH14" s="36">
        <f t="shared" ref="BH14:BJ14" si="69">SUM(BH9,BH13)</f>
        <v>0</v>
      </c>
      <c r="BI14" s="36">
        <f t="shared" si="69"/>
        <v>0</v>
      </c>
      <c r="BJ14" s="36">
        <f t="shared" si="69"/>
        <v>0</v>
      </c>
      <c r="BK14" s="36">
        <f t="shared" ref="BK14:BO14" si="70">SUM(BK9,BK13)</f>
        <v>0</v>
      </c>
      <c r="BL14" s="36">
        <f t="shared" si="70"/>
        <v>0</v>
      </c>
      <c r="BM14" s="36">
        <f t="shared" si="70"/>
        <v>0</v>
      </c>
      <c r="BN14" s="36">
        <f t="shared" si="70"/>
        <v>0</v>
      </c>
      <c r="BO14" s="36">
        <f t="shared" si="70"/>
        <v>0</v>
      </c>
      <c r="BP14" s="36">
        <f t="shared" ref="BP14:BQ14" si="71">SUM(BP9,BP13)</f>
        <v>0</v>
      </c>
      <c r="BQ14" s="36">
        <f t="shared" si="71"/>
        <v>0</v>
      </c>
      <c r="BR14" s="36">
        <f t="shared" si="62"/>
        <v>0</v>
      </c>
      <c r="BS14" s="36">
        <f t="shared" si="62"/>
        <v>0</v>
      </c>
      <c r="BT14" s="36">
        <f t="shared" si="62"/>
        <v>0</v>
      </c>
      <c r="BU14" s="36">
        <f t="shared" si="62"/>
        <v>0</v>
      </c>
      <c r="BV14" s="36">
        <f t="shared" si="62"/>
        <v>0</v>
      </c>
      <c r="BW14" s="36">
        <f t="shared" si="62"/>
        <v>0</v>
      </c>
      <c r="BX14" s="36">
        <f t="shared" ref="BX14:CP14" si="72">SUM(BX9,BX13)</f>
        <v>0</v>
      </c>
      <c r="BY14" s="36">
        <f t="shared" si="72"/>
        <v>0</v>
      </c>
      <c r="BZ14" s="36">
        <f t="shared" si="72"/>
        <v>0</v>
      </c>
      <c r="CA14" s="36">
        <f t="shared" si="72"/>
        <v>0</v>
      </c>
      <c r="CB14" s="36">
        <f t="shared" si="72"/>
        <v>0</v>
      </c>
      <c r="CC14" s="36">
        <f t="shared" si="72"/>
        <v>0</v>
      </c>
      <c r="CD14" s="36">
        <f t="shared" si="72"/>
        <v>0</v>
      </c>
      <c r="CE14" s="36">
        <f t="shared" si="72"/>
        <v>0</v>
      </c>
      <c r="CF14" s="36">
        <f t="shared" si="72"/>
        <v>0</v>
      </c>
      <c r="CG14" s="36">
        <f t="shared" si="72"/>
        <v>0</v>
      </c>
      <c r="CH14" s="36">
        <f t="shared" si="72"/>
        <v>0</v>
      </c>
      <c r="CI14" s="36">
        <f t="shared" si="72"/>
        <v>0</v>
      </c>
      <c r="CJ14" s="36">
        <f t="shared" si="72"/>
        <v>0</v>
      </c>
      <c r="CK14" s="36">
        <f t="shared" si="72"/>
        <v>0</v>
      </c>
      <c r="CL14" s="36">
        <f t="shared" si="72"/>
        <v>0</v>
      </c>
      <c r="CM14" s="36">
        <f t="shared" si="72"/>
        <v>0</v>
      </c>
      <c r="CN14" s="36">
        <f t="shared" si="72"/>
        <v>0</v>
      </c>
      <c r="CO14" s="36">
        <f t="shared" si="72"/>
        <v>0</v>
      </c>
      <c r="CP14" s="36">
        <f t="shared" si="72"/>
        <v>0</v>
      </c>
      <c r="CQ14" s="36">
        <f>SUM(CQ9,CQ13)</f>
        <v>254537526.00000003</v>
      </c>
    </row>
    <row r="15" spans="1:95" ht="18" customHeight="1">
      <c r="A15" s="12" t="s">
        <v>11</v>
      </c>
      <c r="B15" s="13">
        <f t="shared" ref="B15:C15" si="73">+B3-B9</f>
        <v>-11700932</v>
      </c>
      <c r="C15" s="38">
        <f t="shared" si="73"/>
        <v>0</v>
      </c>
      <c r="D15" s="38">
        <f t="shared" ref="D15:E15" si="74">+D3-D9</f>
        <v>0</v>
      </c>
      <c r="E15" s="38">
        <f t="shared" si="74"/>
        <v>0</v>
      </c>
      <c r="F15" s="40">
        <f t="shared" ref="F15:H15" si="75">+F3-F9</f>
        <v>-2841863.62</v>
      </c>
      <c r="G15" s="38">
        <f t="shared" si="75"/>
        <v>0</v>
      </c>
      <c r="H15" s="38">
        <f t="shared" si="75"/>
        <v>0</v>
      </c>
      <c r="I15" s="38">
        <f t="shared" ref="I15:K15" si="76">+I3-I9</f>
        <v>0</v>
      </c>
      <c r="J15" s="38">
        <f t="shared" si="76"/>
        <v>0</v>
      </c>
      <c r="K15" s="38">
        <f t="shared" si="76"/>
        <v>0</v>
      </c>
      <c r="L15" s="38">
        <f t="shared" ref="L15:M15" si="77">+L3-L9</f>
        <v>0</v>
      </c>
      <c r="M15" s="40">
        <f t="shared" si="77"/>
        <v>-237577.96</v>
      </c>
      <c r="N15" s="38">
        <f t="shared" ref="N15:P15" si="78">+N3-N9</f>
        <v>0</v>
      </c>
      <c r="O15" s="38">
        <f t="shared" si="78"/>
        <v>0</v>
      </c>
      <c r="P15" s="40">
        <f t="shared" si="78"/>
        <v>-690320</v>
      </c>
      <c r="Q15" s="38">
        <f t="shared" ref="Q15:R15" si="79">+Q3-Q9</f>
        <v>0</v>
      </c>
      <c r="R15" s="38">
        <f t="shared" si="79"/>
        <v>0</v>
      </c>
      <c r="S15" s="38">
        <f t="shared" ref="S15:BW15" si="80">+S3-S9</f>
        <v>0</v>
      </c>
      <c r="T15" s="38">
        <f t="shared" si="80"/>
        <v>0</v>
      </c>
      <c r="U15" s="40">
        <f t="shared" si="80"/>
        <v>-468125.87000000104</v>
      </c>
      <c r="V15" s="38">
        <f t="shared" si="80"/>
        <v>0</v>
      </c>
      <c r="W15" s="38">
        <f t="shared" si="80"/>
        <v>0</v>
      </c>
      <c r="X15" s="38">
        <f t="shared" si="80"/>
        <v>0</v>
      </c>
      <c r="Y15" s="38">
        <f t="shared" si="80"/>
        <v>0</v>
      </c>
      <c r="Z15" s="38">
        <f t="shared" si="80"/>
        <v>0</v>
      </c>
      <c r="AA15" s="40">
        <f t="shared" si="80"/>
        <v>-214144.77</v>
      </c>
      <c r="AB15" s="38">
        <f t="shared" si="80"/>
        <v>0</v>
      </c>
      <c r="AC15" s="38">
        <f t="shared" si="80"/>
        <v>0</v>
      </c>
      <c r="AD15" s="38">
        <f t="shared" si="80"/>
        <v>0</v>
      </c>
      <c r="AE15" s="38">
        <f t="shared" si="80"/>
        <v>0</v>
      </c>
      <c r="AF15" s="40">
        <f t="shared" si="80"/>
        <v>-105814.08000000002</v>
      </c>
      <c r="AG15" s="38">
        <f t="shared" si="80"/>
        <v>0</v>
      </c>
      <c r="AH15" s="38">
        <f t="shared" si="80"/>
        <v>0</v>
      </c>
      <c r="AI15" s="38">
        <f t="shared" si="80"/>
        <v>0</v>
      </c>
      <c r="AJ15" s="38">
        <f t="shared" si="80"/>
        <v>0</v>
      </c>
      <c r="AK15" s="38">
        <f t="shared" si="80"/>
        <v>0</v>
      </c>
      <c r="AL15" s="38">
        <f t="shared" ref="AL15:AN15" si="81">+AL3-AL9</f>
        <v>0</v>
      </c>
      <c r="AM15" s="38">
        <f t="shared" si="81"/>
        <v>0</v>
      </c>
      <c r="AN15" s="38">
        <f t="shared" si="81"/>
        <v>0</v>
      </c>
      <c r="AO15" s="38">
        <f t="shared" ref="AO15:AS15" si="82">+AO3-AO9</f>
        <v>0</v>
      </c>
      <c r="AP15" s="38">
        <f t="shared" si="82"/>
        <v>0</v>
      </c>
      <c r="AQ15" s="38">
        <f t="shared" si="82"/>
        <v>0</v>
      </c>
      <c r="AR15" s="38">
        <f t="shared" si="82"/>
        <v>0</v>
      </c>
      <c r="AS15" s="38">
        <f t="shared" si="82"/>
        <v>0</v>
      </c>
      <c r="AT15" s="38">
        <f t="shared" ref="AT15:AW15" si="83">+AT3-AT9</f>
        <v>0</v>
      </c>
      <c r="AU15" s="38">
        <f t="shared" si="83"/>
        <v>0</v>
      </c>
      <c r="AV15" s="38">
        <f t="shared" si="83"/>
        <v>0</v>
      </c>
      <c r="AW15" s="38">
        <f t="shared" si="83"/>
        <v>0</v>
      </c>
      <c r="AX15" s="38">
        <f t="shared" ref="AX15:AZ15" si="84">+AX3-AX9</f>
        <v>0</v>
      </c>
      <c r="AY15" s="38">
        <f t="shared" si="84"/>
        <v>0</v>
      </c>
      <c r="AZ15" s="38">
        <f t="shared" si="84"/>
        <v>0</v>
      </c>
      <c r="BA15" s="38">
        <f t="shared" ref="BA15:BC15" si="85">+BA3-BA9</f>
        <v>0</v>
      </c>
      <c r="BB15" s="38">
        <f t="shared" si="85"/>
        <v>0</v>
      </c>
      <c r="BC15" s="38">
        <f t="shared" si="85"/>
        <v>0</v>
      </c>
      <c r="BD15" s="38">
        <f t="shared" ref="BD15:BG15" si="86">+BD3-BD9</f>
        <v>0</v>
      </c>
      <c r="BE15" s="38">
        <f t="shared" si="86"/>
        <v>0</v>
      </c>
      <c r="BF15" s="38">
        <f t="shared" si="86"/>
        <v>0</v>
      </c>
      <c r="BG15" s="38">
        <f t="shared" si="86"/>
        <v>0</v>
      </c>
      <c r="BH15" s="38">
        <f t="shared" ref="BH15:BJ15" si="87">+BH3-BH9</f>
        <v>0</v>
      </c>
      <c r="BI15" s="38">
        <f t="shared" si="87"/>
        <v>0</v>
      </c>
      <c r="BJ15" s="38">
        <f t="shared" si="87"/>
        <v>0</v>
      </c>
      <c r="BK15" s="38">
        <f t="shared" ref="BK15:BO15" si="88">+BK3-BK9</f>
        <v>0</v>
      </c>
      <c r="BL15" s="38">
        <f t="shared" si="88"/>
        <v>0</v>
      </c>
      <c r="BM15" s="38">
        <f t="shared" si="88"/>
        <v>0</v>
      </c>
      <c r="BN15" s="38">
        <f t="shared" si="88"/>
        <v>0</v>
      </c>
      <c r="BO15" s="38">
        <f t="shared" si="88"/>
        <v>0</v>
      </c>
      <c r="BP15" s="38">
        <f t="shared" ref="BP15:BQ15" si="89">+BP3-BP9</f>
        <v>0</v>
      </c>
      <c r="BQ15" s="38">
        <f t="shared" si="89"/>
        <v>0</v>
      </c>
      <c r="BR15" s="38">
        <f t="shared" si="80"/>
        <v>0</v>
      </c>
      <c r="BS15" s="38">
        <f t="shared" si="80"/>
        <v>0</v>
      </c>
      <c r="BT15" s="38">
        <f t="shared" si="80"/>
        <v>0</v>
      </c>
      <c r="BU15" s="38">
        <f t="shared" si="80"/>
        <v>0</v>
      </c>
      <c r="BV15" s="38">
        <f t="shared" si="80"/>
        <v>0</v>
      </c>
      <c r="BW15" s="38">
        <f t="shared" si="80"/>
        <v>0</v>
      </c>
      <c r="BX15" s="38">
        <f t="shared" ref="BX15:CP15" si="90">+BX3-BX9</f>
        <v>0</v>
      </c>
      <c r="BY15" s="38">
        <f t="shared" si="90"/>
        <v>0</v>
      </c>
      <c r="BZ15" s="38">
        <f t="shared" si="90"/>
        <v>0</v>
      </c>
      <c r="CA15" s="38">
        <f t="shared" si="90"/>
        <v>0</v>
      </c>
      <c r="CB15" s="38">
        <f t="shared" si="90"/>
        <v>0</v>
      </c>
      <c r="CC15" s="38">
        <f t="shared" si="90"/>
        <v>0</v>
      </c>
      <c r="CD15" s="38">
        <f t="shared" si="90"/>
        <v>0</v>
      </c>
      <c r="CE15" s="38">
        <f t="shared" si="90"/>
        <v>0</v>
      </c>
      <c r="CF15" s="38">
        <f t="shared" si="90"/>
        <v>0</v>
      </c>
      <c r="CG15" s="38">
        <f t="shared" si="90"/>
        <v>0</v>
      </c>
      <c r="CH15" s="38">
        <f t="shared" si="90"/>
        <v>0</v>
      </c>
      <c r="CI15" s="38">
        <f t="shared" si="90"/>
        <v>0</v>
      </c>
      <c r="CJ15" s="38">
        <f t="shared" si="90"/>
        <v>0</v>
      </c>
      <c r="CK15" s="38">
        <f t="shared" si="90"/>
        <v>0</v>
      </c>
      <c r="CL15" s="38">
        <f t="shared" si="90"/>
        <v>0</v>
      </c>
      <c r="CM15" s="38">
        <f t="shared" si="90"/>
        <v>0</v>
      </c>
      <c r="CN15" s="38">
        <f t="shared" si="90"/>
        <v>0</v>
      </c>
      <c r="CO15" s="38">
        <f t="shared" si="90"/>
        <v>0</v>
      </c>
      <c r="CP15" s="38">
        <f t="shared" si="90"/>
        <v>0</v>
      </c>
      <c r="CQ15" s="40">
        <f>+CQ3-CQ9</f>
        <v>-16258778.300000042</v>
      </c>
    </row>
    <row r="16" spans="1:95" ht="18" customHeight="1">
      <c r="A16" s="1" t="s">
        <v>10</v>
      </c>
      <c r="B16" s="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</row>
    <row r="17" spans="1:95" ht="18" customHeight="1">
      <c r="A17" s="41" t="s">
        <v>6</v>
      </c>
      <c r="B17" s="42">
        <f t="shared" ref="B17:AG17" si="91">SUM(B19:B19)</f>
        <v>700000</v>
      </c>
      <c r="C17" s="43">
        <f t="shared" si="91"/>
        <v>0</v>
      </c>
      <c r="D17" s="43">
        <f t="shared" si="91"/>
        <v>0</v>
      </c>
      <c r="E17" s="43">
        <f t="shared" si="91"/>
        <v>0</v>
      </c>
      <c r="F17" s="43">
        <f t="shared" si="91"/>
        <v>0</v>
      </c>
      <c r="G17" s="43">
        <f t="shared" si="91"/>
        <v>0</v>
      </c>
      <c r="H17" s="43">
        <f t="shared" si="91"/>
        <v>0</v>
      </c>
      <c r="I17" s="63">
        <f t="shared" si="91"/>
        <v>-39426</v>
      </c>
      <c r="J17" s="43">
        <f t="shared" si="91"/>
        <v>0</v>
      </c>
      <c r="K17" s="43">
        <f t="shared" si="91"/>
        <v>0</v>
      </c>
      <c r="L17" s="43">
        <f t="shared" si="91"/>
        <v>0</v>
      </c>
      <c r="M17" s="43">
        <f t="shared" si="91"/>
        <v>0</v>
      </c>
      <c r="N17" s="43">
        <f t="shared" si="91"/>
        <v>0</v>
      </c>
      <c r="O17" s="43">
        <f t="shared" si="91"/>
        <v>0</v>
      </c>
      <c r="P17" s="43">
        <f t="shared" si="91"/>
        <v>0</v>
      </c>
      <c r="Q17" s="43">
        <f t="shared" si="91"/>
        <v>0</v>
      </c>
      <c r="R17" s="43">
        <f t="shared" si="91"/>
        <v>0</v>
      </c>
      <c r="S17" s="43">
        <f t="shared" si="91"/>
        <v>0</v>
      </c>
      <c r="T17" s="43">
        <f t="shared" si="91"/>
        <v>0</v>
      </c>
      <c r="U17" s="43">
        <f t="shared" si="91"/>
        <v>0</v>
      </c>
      <c r="V17" s="43">
        <f t="shared" si="91"/>
        <v>0</v>
      </c>
      <c r="W17" s="43">
        <f t="shared" si="91"/>
        <v>0</v>
      </c>
      <c r="X17" s="43">
        <f t="shared" si="91"/>
        <v>0</v>
      </c>
      <c r="Y17" s="43">
        <f t="shared" si="91"/>
        <v>0</v>
      </c>
      <c r="Z17" s="43">
        <f t="shared" si="91"/>
        <v>0</v>
      </c>
      <c r="AA17" s="43">
        <f t="shared" si="91"/>
        <v>0</v>
      </c>
      <c r="AB17" s="43">
        <f t="shared" si="91"/>
        <v>0</v>
      </c>
      <c r="AC17" s="43">
        <f t="shared" si="91"/>
        <v>0</v>
      </c>
      <c r="AD17" s="43">
        <f t="shared" si="91"/>
        <v>0</v>
      </c>
      <c r="AE17" s="43">
        <f t="shared" si="91"/>
        <v>0</v>
      </c>
      <c r="AF17" s="43">
        <f t="shared" si="91"/>
        <v>0</v>
      </c>
      <c r="AG17" s="43">
        <f t="shared" si="91"/>
        <v>0</v>
      </c>
      <c r="AH17" s="43">
        <f t="shared" ref="AH17:BM17" si="92">SUM(AH19:AH19)</f>
        <v>0</v>
      </c>
      <c r="AI17" s="43">
        <f t="shared" si="92"/>
        <v>0</v>
      </c>
      <c r="AJ17" s="43">
        <f t="shared" si="92"/>
        <v>0</v>
      </c>
      <c r="AK17" s="43">
        <f t="shared" si="92"/>
        <v>0</v>
      </c>
      <c r="AL17" s="43">
        <f t="shared" si="92"/>
        <v>0</v>
      </c>
      <c r="AM17" s="43">
        <f t="shared" si="92"/>
        <v>0</v>
      </c>
      <c r="AN17" s="43">
        <f t="shared" si="92"/>
        <v>0</v>
      </c>
      <c r="AO17" s="43">
        <f t="shared" si="92"/>
        <v>0</v>
      </c>
      <c r="AP17" s="43">
        <f t="shared" si="92"/>
        <v>0</v>
      </c>
      <c r="AQ17" s="43">
        <f t="shared" si="92"/>
        <v>0</v>
      </c>
      <c r="AR17" s="43">
        <f t="shared" si="92"/>
        <v>0</v>
      </c>
      <c r="AS17" s="43">
        <f t="shared" si="92"/>
        <v>0</v>
      </c>
      <c r="AT17" s="43">
        <f t="shared" si="92"/>
        <v>0</v>
      </c>
      <c r="AU17" s="43">
        <f t="shared" si="92"/>
        <v>0</v>
      </c>
      <c r="AV17" s="43">
        <f t="shared" si="92"/>
        <v>0</v>
      </c>
      <c r="AW17" s="43">
        <f t="shared" si="92"/>
        <v>0</v>
      </c>
      <c r="AX17" s="43">
        <f t="shared" si="92"/>
        <v>0</v>
      </c>
      <c r="AY17" s="43">
        <f t="shared" si="92"/>
        <v>0</v>
      </c>
      <c r="AZ17" s="43">
        <f t="shared" si="92"/>
        <v>0</v>
      </c>
      <c r="BA17" s="43">
        <f t="shared" si="92"/>
        <v>0</v>
      </c>
      <c r="BB17" s="43">
        <f t="shared" si="92"/>
        <v>0</v>
      </c>
      <c r="BC17" s="43">
        <f t="shared" si="92"/>
        <v>0</v>
      </c>
      <c r="BD17" s="43">
        <f t="shared" si="92"/>
        <v>0</v>
      </c>
      <c r="BE17" s="43">
        <f t="shared" si="92"/>
        <v>0</v>
      </c>
      <c r="BF17" s="43">
        <f t="shared" si="92"/>
        <v>0</v>
      </c>
      <c r="BG17" s="43">
        <f t="shared" si="92"/>
        <v>0</v>
      </c>
      <c r="BH17" s="43">
        <f t="shared" si="92"/>
        <v>0</v>
      </c>
      <c r="BI17" s="43">
        <f t="shared" si="92"/>
        <v>0</v>
      </c>
      <c r="BJ17" s="43">
        <f t="shared" si="92"/>
        <v>0</v>
      </c>
      <c r="BK17" s="43">
        <f t="shared" si="92"/>
        <v>0</v>
      </c>
      <c r="BL17" s="43">
        <f t="shared" si="92"/>
        <v>0</v>
      </c>
      <c r="BM17" s="43">
        <f t="shared" si="92"/>
        <v>0</v>
      </c>
      <c r="BN17" s="43">
        <f t="shared" ref="BN17:CQ17" si="93">SUM(BN19:BN19)</f>
        <v>0</v>
      </c>
      <c r="BO17" s="43">
        <f t="shared" si="93"/>
        <v>0</v>
      </c>
      <c r="BP17" s="43">
        <f t="shared" si="93"/>
        <v>0</v>
      </c>
      <c r="BQ17" s="43">
        <f t="shared" si="93"/>
        <v>0</v>
      </c>
      <c r="BR17" s="43">
        <f t="shared" si="93"/>
        <v>0</v>
      </c>
      <c r="BS17" s="43">
        <f t="shared" si="93"/>
        <v>0</v>
      </c>
      <c r="BT17" s="43">
        <f t="shared" si="93"/>
        <v>0</v>
      </c>
      <c r="BU17" s="43">
        <f t="shared" si="93"/>
        <v>0</v>
      </c>
      <c r="BV17" s="43">
        <f t="shared" si="93"/>
        <v>0</v>
      </c>
      <c r="BW17" s="43">
        <f t="shared" si="93"/>
        <v>0</v>
      </c>
      <c r="BX17" s="43">
        <f t="shared" si="93"/>
        <v>0</v>
      </c>
      <c r="BY17" s="43">
        <f t="shared" si="93"/>
        <v>0</v>
      </c>
      <c r="BZ17" s="43">
        <f t="shared" si="93"/>
        <v>0</v>
      </c>
      <c r="CA17" s="43">
        <f t="shared" si="93"/>
        <v>0</v>
      </c>
      <c r="CB17" s="43">
        <f t="shared" si="93"/>
        <v>0</v>
      </c>
      <c r="CC17" s="43">
        <f t="shared" si="93"/>
        <v>0</v>
      </c>
      <c r="CD17" s="43">
        <f t="shared" si="93"/>
        <v>0</v>
      </c>
      <c r="CE17" s="43">
        <f t="shared" si="93"/>
        <v>0</v>
      </c>
      <c r="CF17" s="43">
        <f t="shared" si="93"/>
        <v>0</v>
      </c>
      <c r="CG17" s="43">
        <f t="shared" si="93"/>
        <v>0</v>
      </c>
      <c r="CH17" s="43">
        <f t="shared" si="93"/>
        <v>0</v>
      </c>
      <c r="CI17" s="43">
        <f t="shared" si="93"/>
        <v>0</v>
      </c>
      <c r="CJ17" s="43">
        <f t="shared" si="93"/>
        <v>0</v>
      </c>
      <c r="CK17" s="43">
        <f t="shared" si="93"/>
        <v>0</v>
      </c>
      <c r="CL17" s="43">
        <f t="shared" si="93"/>
        <v>0</v>
      </c>
      <c r="CM17" s="43">
        <f t="shared" si="93"/>
        <v>0</v>
      </c>
      <c r="CN17" s="43">
        <f t="shared" si="93"/>
        <v>0</v>
      </c>
      <c r="CO17" s="43">
        <f t="shared" si="93"/>
        <v>0</v>
      </c>
      <c r="CP17" s="43">
        <f t="shared" si="93"/>
        <v>0</v>
      </c>
      <c r="CQ17" s="43">
        <f t="shared" si="93"/>
        <v>660574</v>
      </c>
    </row>
    <row r="18" spans="1:95" ht="14.25" customHeight="1">
      <c r="A18" s="1" t="s">
        <v>9</v>
      </c>
      <c r="B18" s="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</row>
    <row r="19" spans="1:95" ht="24">
      <c r="A19" s="7" t="s">
        <v>33</v>
      </c>
      <c r="B19" s="5">
        <v>700000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59">
        <v>-39426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59"/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0</v>
      </c>
      <c r="CF19" s="34">
        <v>0</v>
      </c>
      <c r="CG19" s="34">
        <v>0</v>
      </c>
      <c r="CH19" s="34">
        <v>0</v>
      </c>
      <c r="CI19" s="34">
        <v>0</v>
      </c>
      <c r="CJ19" s="34">
        <v>0</v>
      </c>
      <c r="CK19" s="34">
        <v>0</v>
      </c>
      <c r="CL19" s="34">
        <v>0</v>
      </c>
      <c r="CM19" s="34">
        <v>0</v>
      </c>
      <c r="CN19" s="34">
        <v>0</v>
      </c>
      <c r="CO19" s="34">
        <v>0</v>
      </c>
      <c r="CP19" s="34">
        <v>0</v>
      </c>
      <c r="CQ19" s="34">
        <f>SUM(B19:CP19)</f>
        <v>660574</v>
      </c>
    </row>
    <row r="20" spans="1:95" ht="18" customHeight="1">
      <c r="A20" s="41" t="s">
        <v>7</v>
      </c>
      <c r="B20" s="42">
        <f>SUM(B22:B24)</f>
        <v>3010000</v>
      </c>
      <c r="C20" s="42">
        <f t="shared" ref="C20:AK20" si="94">SUM(C23:C24)</f>
        <v>0</v>
      </c>
      <c r="D20" s="42">
        <f t="shared" si="94"/>
        <v>0</v>
      </c>
      <c r="E20" s="42">
        <f t="shared" si="94"/>
        <v>0</v>
      </c>
      <c r="F20" s="42">
        <f t="shared" si="94"/>
        <v>0</v>
      </c>
      <c r="G20" s="42">
        <f t="shared" si="94"/>
        <v>0</v>
      </c>
      <c r="H20" s="42">
        <f t="shared" si="94"/>
        <v>0</v>
      </c>
      <c r="I20" s="42">
        <f t="shared" ref="I20:K20" si="95">SUM(I23:I24)</f>
        <v>0</v>
      </c>
      <c r="J20" s="42">
        <f t="shared" si="95"/>
        <v>0</v>
      </c>
      <c r="K20" s="42">
        <f t="shared" si="95"/>
        <v>0</v>
      </c>
      <c r="L20" s="42">
        <f t="shared" ref="L20:M20" si="96">SUM(L23:L24)</f>
        <v>0</v>
      </c>
      <c r="M20" s="42">
        <f t="shared" si="96"/>
        <v>0</v>
      </c>
      <c r="N20" s="42">
        <f t="shared" ref="N20:P20" si="97">SUM(N23:N24)</f>
        <v>0</v>
      </c>
      <c r="O20" s="42">
        <f t="shared" si="97"/>
        <v>0</v>
      </c>
      <c r="P20" s="42">
        <f t="shared" si="97"/>
        <v>0</v>
      </c>
      <c r="Q20" s="42">
        <f t="shared" ref="Q20:R20" si="98">SUM(Q23:Q24)</f>
        <v>0</v>
      </c>
      <c r="R20" s="42">
        <f t="shared" si="98"/>
        <v>0</v>
      </c>
      <c r="S20" s="42">
        <f t="shared" si="94"/>
        <v>0</v>
      </c>
      <c r="T20" s="42">
        <f t="shared" si="94"/>
        <v>0</v>
      </c>
      <c r="U20" s="42">
        <f t="shared" si="94"/>
        <v>0</v>
      </c>
      <c r="V20" s="42">
        <f t="shared" si="94"/>
        <v>0</v>
      </c>
      <c r="W20" s="42">
        <f t="shared" si="94"/>
        <v>0</v>
      </c>
      <c r="X20" s="42">
        <f t="shared" si="94"/>
        <v>0</v>
      </c>
      <c r="Y20" s="42">
        <f t="shared" si="94"/>
        <v>0</v>
      </c>
      <c r="Z20" s="42">
        <f t="shared" si="94"/>
        <v>0</v>
      </c>
      <c r="AA20" s="42">
        <f t="shared" si="94"/>
        <v>0</v>
      </c>
      <c r="AB20" s="42">
        <f t="shared" si="94"/>
        <v>0</v>
      </c>
      <c r="AC20" s="42">
        <f t="shared" si="94"/>
        <v>0</v>
      </c>
      <c r="AD20" s="42">
        <f t="shared" si="94"/>
        <v>0</v>
      </c>
      <c r="AE20" s="42">
        <f t="shared" si="94"/>
        <v>0</v>
      </c>
      <c r="AF20" s="42">
        <f t="shared" si="94"/>
        <v>0</v>
      </c>
      <c r="AG20" s="42">
        <f t="shared" si="94"/>
        <v>0</v>
      </c>
      <c r="AH20" s="42">
        <f t="shared" si="94"/>
        <v>0</v>
      </c>
      <c r="AI20" s="42">
        <f t="shared" si="94"/>
        <v>0</v>
      </c>
      <c r="AJ20" s="42">
        <f t="shared" si="94"/>
        <v>0</v>
      </c>
      <c r="AK20" s="42">
        <f t="shared" si="94"/>
        <v>0</v>
      </c>
      <c r="AL20" s="42">
        <f t="shared" ref="AL20:AN20" si="99">SUM(AL23:AL24)</f>
        <v>0</v>
      </c>
      <c r="AM20" s="42">
        <f t="shared" si="99"/>
        <v>0</v>
      </c>
      <c r="AN20" s="42">
        <f t="shared" si="99"/>
        <v>0</v>
      </c>
      <c r="AO20" s="42">
        <f t="shared" ref="AO20:AS20" si="100">SUM(AO23:AO24)</f>
        <v>0</v>
      </c>
      <c r="AP20" s="42">
        <f t="shared" si="100"/>
        <v>0</v>
      </c>
      <c r="AQ20" s="42">
        <f t="shared" si="100"/>
        <v>0</v>
      </c>
      <c r="AR20" s="42">
        <f t="shared" si="100"/>
        <v>0</v>
      </c>
      <c r="AS20" s="42">
        <f t="shared" si="100"/>
        <v>0</v>
      </c>
      <c r="AT20" s="42">
        <f t="shared" ref="AT20:AW20" si="101">SUM(AT23:AT24)</f>
        <v>0</v>
      </c>
      <c r="AU20" s="42">
        <f t="shared" si="101"/>
        <v>0</v>
      </c>
      <c r="AV20" s="42">
        <f t="shared" si="101"/>
        <v>0</v>
      </c>
      <c r="AW20" s="42">
        <f t="shared" si="101"/>
        <v>0</v>
      </c>
      <c r="AX20" s="42">
        <f t="shared" ref="AX20:AZ20" si="102">SUM(AX23:AX24)</f>
        <v>0</v>
      </c>
      <c r="AY20" s="42">
        <f t="shared" si="102"/>
        <v>0</v>
      </c>
      <c r="AZ20" s="42">
        <f t="shared" si="102"/>
        <v>0</v>
      </c>
      <c r="BA20" s="42">
        <f t="shared" ref="BA20:BC20" si="103">SUM(BA23:BA24)</f>
        <v>0</v>
      </c>
      <c r="BB20" s="42">
        <f t="shared" si="103"/>
        <v>0</v>
      </c>
      <c r="BC20" s="42">
        <f t="shared" si="103"/>
        <v>0</v>
      </c>
      <c r="BD20" s="42">
        <f t="shared" ref="BD20:BG20" si="104">SUM(BD23:BD24)</f>
        <v>0</v>
      </c>
      <c r="BE20" s="42">
        <f t="shared" si="104"/>
        <v>0</v>
      </c>
      <c r="BF20" s="42">
        <f t="shared" si="104"/>
        <v>0</v>
      </c>
      <c r="BG20" s="42">
        <f t="shared" si="104"/>
        <v>0</v>
      </c>
      <c r="BH20" s="42">
        <f t="shared" ref="BH20:BJ20" si="105">SUM(BH23:BH24)</f>
        <v>0</v>
      </c>
      <c r="BI20" s="42">
        <f t="shared" si="105"/>
        <v>0</v>
      </c>
      <c r="BJ20" s="42">
        <f t="shared" si="105"/>
        <v>0</v>
      </c>
      <c r="BK20" s="42">
        <f t="shared" ref="BK20:BO20" si="106">SUM(BK23:BK24)</f>
        <v>0</v>
      </c>
      <c r="BL20" s="42">
        <f t="shared" si="106"/>
        <v>0</v>
      </c>
      <c r="BM20" s="42">
        <f t="shared" si="106"/>
        <v>0</v>
      </c>
      <c r="BN20" s="42">
        <f t="shared" si="106"/>
        <v>0</v>
      </c>
      <c r="BO20" s="42">
        <f t="shared" si="106"/>
        <v>0</v>
      </c>
      <c r="BP20" s="42">
        <f t="shared" ref="BP20:BQ20" si="107">SUM(BP23:BP24)</f>
        <v>0</v>
      </c>
      <c r="BQ20" s="43">
        <f t="shared" si="107"/>
        <v>0</v>
      </c>
      <c r="BR20" s="42">
        <f t="shared" ref="BR20:CP20" si="108">SUM(BR23:BR24)</f>
        <v>0</v>
      </c>
      <c r="BS20" s="42">
        <f t="shared" si="108"/>
        <v>0</v>
      </c>
      <c r="BT20" s="42">
        <f t="shared" si="108"/>
        <v>0</v>
      </c>
      <c r="BU20" s="42">
        <f t="shared" si="108"/>
        <v>0</v>
      </c>
      <c r="BV20" s="42">
        <f t="shared" si="108"/>
        <v>0</v>
      </c>
      <c r="BW20" s="42">
        <f t="shared" si="108"/>
        <v>0</v>
      </c>
      <c r="BX20" s="42">
        <f t="shared" si="108"/>
        <v>0</v>
      </c>
      <c r="BY20" s="42">
        <f t="shared" si="108"/>
        <v>0</v>
      </c>
      <c r="BZ20" s="42">
        <f t="shared" si="108"/>
        <v>0</v>
      </c>
      <c r="CA20" s="42">
        <f t="shared" si="108"/>
        <v>0</v>
      </c>
      <c r="CB20" s="42">
        <f t="shared" si="108"/>
        <v>0</v>
      </c>
      <c r="CC20" s="42">
        <f t="shared" si="108"/>
        <v>0</v>
      </c>
      <c r="CD20" s="42">
        <f t="shared" si="108"/>
        <v>0</v>
      </c>
      <c r="CE20" s="42">
        <f t="shared" si="108"/>
        <v>0</v>
      </c>
      <c r="CF20" s="42">
        <f t="shared" si="108"/>
        <v>0</v>
      </c>
      <c r="CG20" s="42">
        <f t="shared" si="108"/>
        <v>0</v>
      </c>
      <c r="CH20" s="42">
        <f t="shared" si="108"/>
        <v>0</v>
      </c>
      <c r="CI20" s="42">
        <f t="shared" si="108"/>
        <v>0</v>
      </c>
      <c r="CJ20" s="42">
        <f t="shared" si="108"/>
        <v>0</v>
      </c>
      <c r="CK20" s="42">
        <f t="shared" si="108"/>
        <v>0</v>
      </c>
      <c r="CL20" s="42">
        <f t="shared" si="108"/>
        <v>0</v>
      </c>
      <c r="CM20" s="42">
        <f t="shared" si="108"/>
        <v>0</v>
      </c>
      <c r="CN20" s="42">
        <f t="shared" si="108"/>
        <v>0</v>
      </c>
      <c r="CO20" s="42">
        <f t="shared" si="108"/>
        <v>0</v>
      </c>
      <c r="CP20" s="42">
        <f t="shared" si="108"/>
        <v>0</v>
      </c>
      <c r="CQ20" s="42">
        <f>SUM(CQ22:CQ24)</f>
        <v>1202836.67</v>
      </c>
    </row>
    <row r="21" spans="1:95">
      <c r="A21" s="1" t="s">
        <v>9</v>
      </c>
      <c r="B21" s="1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</row>
    <row r="22" spans="1:95" ht="24">
      <c r="A22" s="7" t="s">
        <v>59</v>
      </c>
      <c r="B22" s="5">
        <v>2000000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59">
        <v>-1807163.33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/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>
        <f>SUM(B22:CP22)</f>
        <v>192836.66999999993</v>
      </c>
    </row>
    <row r="23" spans="1:95" ht="24">
      <c r="A23" s="7" t="s">
        <v>50</v>
      </c>
      <c r="B23" s="5">
        <v>550000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0</v>
      </c>
      <c r="BC23" s="34">
        <v>0</v>
      </c>
      <c r="BD23" s="34">
        <v>0</v>
      </c>
      <c r="BE23" s="34">
        <v>0</v>
      </c>
      <c r="BF23" s="34">
        <v>0</v>
      </c>
      <c r="BG23" s="34">
        <v>0</v>
      </c>
      <c r="BH23" s="34">
        <v>0</v>
      </c>
      <c r="BI23" s="34">
        <v>0</v>
      </c>
      <c r="BJ23" s="34">
        <v>0</v>
      </c>
      <c r="BK23" s="34">
        <v>0</v>
      </c>
      <c r="BL23" s="34">
        <v>0</v>
      </c>
      <c r="BM23" s="34">
        <v>0</v>
      </c>
      <c r="BN23" s="34">
        <v>0</v>
      </c>
      <c r="BO23" s="34">
        <v>0</v>
      </c>
      <c r="BP23" s="34">
        <v>0</v>
      </c>
      <c r="BQ23" s="34">
        <v>0</v>
      </c>
      <c r="BR23" s="34">
        <v>0</v>
      </c>
      <c r="BS23" s="34">
        <v>0</v>
      </c>
      <c r="BT23" s="34">
        <v>0</v>
      </c>
      <c r="BU23" s="34">
        <v>0</v>
      </c>
      <c r="BV23" s="34">
        <v>0</v>
      </c>
      <c r="BW23" s="34">
        <v>0</v>
      </c>
      <c r="BX23" s="34">
        <v>0</v>
      </c>
      <c r="BY23" s="34">
        <v>0</v>
      </c>
      <c r="BZ23" s="34">
        <v>0</v>
      </c>
      <c r="CA23" s="34">
        <v>0</v>
      </c>
      <c r="CB23" s="34">
        <v>0</v>
      </c>
      <c r="CC23" s="34">
        <v>0</v>
      </c>
      <c r="CD23" s="34">
        <v>0</v>
      </c>
      <c r="CE23" s="34">
        <v>0</v>
      </c>
      <c r="CF23" s="34">
        <v>0</v>
      </c>
      <c r="CG23" s="34">
        <v>0</v>
      </c>
      <c r="CH23" s="34">
        <v>0</v>
      </c>
      <c r="CI23" s="34">
        <v>0</v>
      </c>
      <c r="CJ23" s="34">
        <v>0</v>
      </c>
      <c r="CK23" s="34">
        <v>0</v>
      </c>
      <c r="CL23" s="34">
        <v>0</v>
      </c>
      <c r="CM23" s="34">
        <v>0</v>
      </c>
      <c r="CN23" s="34">
        <v>0</v>
      </c>
      <c r="CO23" s="34">
        <v>0</v>
      </c>
      <c r="CP23" s="34">
        <v>0</v>
      </c>
      <c r="CQ23" s="34">
        <f>SUM(B23:CP23)</f>
        <v>550000</v>
      </c>
    </row>
    <row r="24" spans="1:95" ht="24">
      <c r="A24" s="7" t="s">
        <v>31</v>
      </c>
      <c r="B24" s="5">
        <v>460000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0</v>
      </c>
      <c r="BC24" s="34">
        <v>0</v>
      </c>
      <c r="BD24" s="34">
        <v>0</v>
      </c>
      <c r="BE24" s="34">
        <v>0</v>
      </c>
      <c r="BF24" s="34">
        <v>0</v>
      </c>
      <c r="BG24" s="34">
        <v>0</v>
      </c>
      <c r="BH24" s="34">
        <v>0</v>
      </c>
      <c r="BI24" s="34">
        <v>0</v>
      </c>
      <c r="BJ24" s="34">
        <v>0</v>
      </c>
      <c r="BK24" s="34">
        <v>0</v>
      </c>
      <c r="BL24" s="34">
        <v>0</v>
      </c>
      <c r="BM24" s="34">
        <v>0</v>
      </c>
      <c r="BN24" s="34">
        <v>0</v>
      </c>
      <c r="BO24" s="34">
        <v>0</v>
      </c>
      <c r="BP24" s="34">
        <v>0</v>
      </c>
      <c r="BQ24" s="34">
        <v>0</v>
      </c>
      <c r="BR24" s="34">
        <v>0</v>
      </c>
      <c r="BS24" s="34">
        <v>0</v>
      </c>
      <c r="BT24" s="34">
        <v>0</v>
      </c>
      <c r="BU24" s="34">
        <v>0</v>
      </c>
      <c r="BV24" s="34">
        <v>0</v>
      </c>
      <c r="BW24" s="34">
        <v>0</v>
      </c>
      <c r="BX24" s="34">
        <v>0</v>
      </c>
      <c r="BY24" s="34">
        <v>0</v>
      </c>
      <c r="BZ24" s="34">
        <v>0</v>
      </c>
      <c r="CA24" s="34">
        <v>0</v>
      </c>
      <c r="CB24" s="34">
        <v>0</v>
      </c>
      <c r="CC24" s="34">
        <v>0</v>
      </c>
      <c r="CD24" s="34">
        <v>0</v>
      </c>
      <c r="CE24" s="34">
        <v>0</v>
      </c>
      <c r="CF24" s="34">
        <v>0</v>
      </c>
      <c r="CG24" s="34">
        <v>0</v>
      </c>
      <c r="CH24" s="34">
        <v>0</v>
      </c>
      <c r="CI24" s="34">
        <v>0</v>
      </c>
      <c r="CJ24" s="34">
        <v>0</v>
      </c>
      <c r="CK24" s="34">
        <v>0</v>
      </c>
      <c r="CL24" s="34">
        <v>0</v>
      </c>
      <c r="CM24" s="34">
        <v>0</v>
      </c>
      <c r="CN24" s="34">
        <v>0</v>
      </c>
      <c r="CO24" s="34">
        <v>0</v>
      </c>
      <c r="CP24" s="34">
        <v>0</v>
      </c>
      <c r="CQ24" s="34">
        <f>SUM(B24:CP24)</f>
        <v>460000</v>
      </c>
    </row>
    <row r="27" spans="1:95">
      <c r="A27" s="29" t="s">
        <v>28</v>
      </c>
    </row>
    <row r="28" spans="1:95">
      <c r="A28" s="29" t="s">
        <v>32</v>
      </c>
    </row>
    <row r="29" spans="1:95">
      <c r="A29" s="29" t="s">
        <v>30</v>
      </c>
    </row>
    <row r="30" spans="1:95">
      <c r="A30" s="29" t="s">
        <v>29</v>
      </c>
    </row>
    <row r="31" spans="1:95">
      <c r="A31" s="29" t="s">
        <v>30</v>
      </c>
    </row>
  </sheetData>
  <phoneticPr fontId="0" type="noConversion"/>
  <printOptions horizontalCentered="1"/>
  <pageMargins left="0.70866141732283472" right="0.70866141732283472" top="1.1417322834645669" bottom="0.74803149606299213" header="0.51181102362204722" footer="0.31496062992125984"/>
  <pageSetup paperSize="9" scale="77" fitToWidth="100" orientation="landscape" r:id="rId1"/>
  <headerFooter>
    <oddHeader>&amp;C&amp;"Czcionka tekstu podstawowego,Pogrubiony"&amp;12
BUDŻET GMINY STRZELCE OPOLSKIE NA 2024 ROK
(PO ZMIANACH)</oddHeader>
    <oddFooter>&amp;L&amp;"Czcionka tekstu podstawowego,Kursywa"&amp;10Źródło: UM w Strzelcach Opolskich&amp;C&amp;10&amp;D :: &amp;T&amp;R&amp;10Strona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47ED-345F-417D-82C3-87E7D67C76A0}">
  <sheetPr>
    <pageSetUpPr fitToPage="1"/>
  </sheetPr>
  <dimension ref="A3:B13"/>
  <sheetViews>
    <sheetView tabSelected="1" workbookViewId="0">
      <selection activeCell="D9" sqref="D9"/>
    </sheetView>
  </sheetViews>
  <sheetFormatPr defaultColWidth="8.75" defaultRowHeight="14.25"/>
  <cols>
    <col min="1" max="1" width="36.75" style="55" customWidth="1"/>
    <col min="2" max="2" width="16.75" style="55" customWidth="1"/>
    <col min="3" max="16384" width="8.75" style="55"/>
  </cols>
  <sheetData>
    <row r="3" spans="1:2" ht="22.15" customHeight="1">
      <c r="A3" s="53" t="s">
        <v>35</v>
      </c>
      <c r="B3" s="54">
        <f>ROUND('Budżet 2026- Dochody'!$C$5,2)</f>
        <v>233908755.74000001</v>
      </c>
    </row>
    <row r="4" spans="1:2" ht="22.15" customHeight="1">
      <c r="A4" s="53" t="s">
        <v>36</v>
      </c>
      <c r="B4" s="54">
        <f>ROUND('Budżet 2026 - po zmianach'!$CQ$3,2)</f>
        <v>233908755.74000001</v>
      </c>
    </row>
    <row r="5" spans="1:2" ht="18" customHeight="1">
      <c r="A5" s="56" t="s">
        <v>37</v>
      </c>
      <c r="B5" s="57" t="str">
        <f>IF((B3-B4)=0,"OK","Błąd!")</f>
        <v>OK</v>
      </c>
    </row>
    <row r="7" spans="1:2" ht="22.15" customHeight="1">
      <c r="A7" s="53" t="s">
        <v>38</v>
      </c>
      <c r="B7" s="54">
        <f>ROUND('Budżet 2026 - Wydatki'!$C$5,2)</f>
        <v>250167534.03999999</v>
      </c>
    </row>
    <row r="8" spans="1:2" ht="22.15" customHeight="1">
      <c r="A8" s="53" t="s">
        <v>39</v>
      </c>
      <c r="B8" s="54">
        <f>ROUND('Budżet 2026 - po zmianach'!$CQ$9,2)</f>
        <v>250167534.03999999</v>
      </c>
    </row>
    <row r="9" spans="1:2" ht="18" customHeight="1">
      <c r="A9" s="56" t="s">
        <v>37</v>
      </c>
      <c r="B9" s="57" t="str">
        <f>IF((B7-B8)=0,"OK","Błąd!")</f>
        <v>OK</v>
      </c>
    </row>
    <row r="11" spans="1:2" ht="22.15" customHeight="1">
      <c r="A11" s="53" t="s">
        <v>40</v>
      </c>
      <c r="B11" s="54">
        <f>'Budżet 2026- Dochody'!$E$5</f>
        <v>13204459.84</v>
      </c>
    </row>
    <row r="12" spans="1:2" ht="22.15" customHeight="1">
      <c r="A12" s="53" t="s">
        <v>41</v>
      </c>
      <c r="B12" s="54">
        <f>'Budżet 2026 - Wydatki'!$E$5</f>
        <v>13204459.84</v>
      </c>
    </row>
    <row r="13" spans="1:2" ht="18" customHeight="1">
      <c r="A13" s="56" t="s">
        <v>37</v>
      </c>
      <c r="B13" s="57" t="str">
        <f>IF((B11-B12)=0,"OK","Błąd!")</f>
        <v>OK</v>
      </c>
    </row>
  </sheetData>
  <printOptions horizontalCentered="1" verticalCentered="1"/>
  <pageMargins left="1.1023622047244095" right="1.1023622047244095" top="1.1023622047244095" bottom="1.1023622047244095" header="0.31496062992125984" footer="0.31496062992125984"/>
  <pageSetup paperSize="9" orientation="landscape" r:id="rId1"/>
  <headerFooter>
    <oddHeader>&amp;C&amp;"Czcionka tekstu podstawowego,Pogrubiony"&amp;12
BUDŻET GMINY STRZELCE OPOLSKIE NA 2024 ROK - PO ZMIANACH
(CHECKLIST)</oddHeader>
    <oddFooter>&amp;L&amp;"Czcionka tekstu podstawowego,Kursywa"Źródło: UM w Strzelcach Opolskich&amp;C&amp;D  :: &amp;T&amp;RStrona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START</vt:lpstr>
      <vt:lpstr>Budżet 2026- Dochody</vt:lpstr>
      <vt:lpstr>Budżet 2026 - Wydatki</vt:lpstr>
      <vt:lpstr>Budżet 2026 - po zmianach</vt:lpstr>
      <vt:lpstr>CHECKLIST</vt:lpstr>
    </vt:vector>
  </TitlesOfParts>
  <Manager>p.szuba@strzelceopolskie.eu</Manager>
  <Company>UM w Strzelcach Opolskich</Company>
  <LinksUpToDate>false</LinksUpToDate>
  <SharedDoc>false</SharedDoc>
  <HyperlinkBase>www.strzelceopolskie.pl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Budżet 2025 po zmianach</dc:title>
  <dc:subject>Budżet 2024</dc:subject>
  <dc:creator>a.kiwka@strzelceopolskie.eu</dc:creator>
  <cp:keywords>Budżet 2025</cp:keywords>
  <dc:description>Budżet 2024 po zmianach</dc:description>
  <cp:lastModifiedBy>Joanna Smyła</cp:lastModifiedBy>
  <cp:lastPrinted>2024-01-11T11:46:50Z</cp:lastPrinted>
  <dcterms:created xsi:type="dcterms:W3CDTF">2010-01-23T12:25:49Z</dcterms:created>
  <dcterms:modified xsi:type="dcterms:W3CDTF">2026-07-01T11:48:08Z</dcterms:modified>
  <cp:category>Budżet 2025</cp:category>
</cp:coreProperties>
</file>