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2\"/>
    </mc:Choice>
  </mc:AlternateContent>
  <xr:revisionPtr revIDLastSave="0" documentId="13_ncr:1_{6BAE247C-9D15-4B83-AFD6-35C432B046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RT" sheetId="2" r:id="rId1"/>
    <sheet name="Budżet 2022 - Dochody" sheetId="3" r:id="rId2"/>
    <sheet name="Budżet 2022 - Wydatki" sheetId="4" r:id="rId3"/>
    <sheet name="Budżet 2022 - po zmianach" sheetId="1" r:id="rId4"/>
    <sheet name="CHECKLIST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O21" i="1" l="1"/>
  <c r="CO17" i="1"/>
  <c r="CO14" i="1"/>
  <c r="CO9" i="1"/>
  <c r="CO3" i="1"/>
  <c r="CO8" i="1" s="1"/>
  <c r="C97" i="4"/>
  <c r="C69" i="3"/>
  <c r="C96" i="4"/>
  <c r="CN21" i="1"/>
  <c r="CN17" i="1"/>
  <c r="CN9" i="1"/>
  <c r="CN14" i="1" s="1"/>
  <c r="CN3" i="1"/>
  <c r="CN15" i="1" s="1"/>
  <c r="CM21" i="1"/>
  <c r="CM17" i="1"/>
  <c r="CM9" i="1"/>
  <c r="CM14" i="1" s="1"/>
  <c r="CM3" i="1"/>
  <c r="C95" i="4"/>
  <c r="CL21" i="1"/>
  <c r="CL17" i="1"/>
  <c r="CL9" i="1"/>
  <c r="CL14" i="1" s="1"/>
  <c r="CL3" i="1"/>
  <c r="CL15" i="1" s="1"/>
  <c r="C94" i="4"/>
  <c r="C68" i="3"/>
  <c r="CK21" i="1"/>
  <c r="CK17" i="1"/>
  <c r="CK9" i="1"/>
  <c r="CK14" i="1" s="1"/>
  <c r="CK3" i="1"/>
  <c r="CK15" i="1" s="1"/>
  <c r="C93" i="4"/>
  <c r="C67" i="3"/>
  <c r="CJ21" i="1"/>
  <c r="CJ17" i="1"/>
  <c r="CJ9" i="1"/>
  <c r="CJ14" i="1" s="1"/>
  <c r="CJ3" i="1"/>
  <c r="CJ8" i="1" s="1"/>
  <c r="C92" i="4"/>
  <c r="CI21" i="1"/>
  <c r="CI17" i="1"/>
  <c r="CI9" i="1"/>
  <c r="CI14" i="1" s="1"/>
  <c r="CI3" i="1"/>
  <c r="C91" i="4"/>
  <c r="C66" i="3"/>
  <c r="CH21" i="1"/>
  <c r="CH17" i="1"/>
  <c r="CH9" i="1"/>
  <c r="CH14" i="1" s="1"/>
  <c r="CH3" i="1"/>
  <c r="C90" i="4"/>
  <c r="C65" i="3"/>
  <c r="CG21" i="1"/>
  <c r="CG17" i="1"/>
  <c r="CG9" i="1"/>
  <c r="CG14" i="1" s="1"/>
  <c r="CG3" i="1"/>
  <c r="C89" i="4"/>
  <c r="C64" i="3"/>
  <c r="CF21" i="1"/>
  <c r="CF17" i="1"/>
  <c r="CF9" i="1"/>
  <c r="CF14" i="1" s="1"/>
  <c r="CF3" i="1"/>
  <c r="C88" i="4"/>
  <c r="C63" i="3"/>
  <c r="CE21" i="1"/>
  <c r="CE17" i="1"/>
  <c r="CE9" i="1"/>
  <c r="CE14" i="1" s="1"/>
  <c r="CE3" i="1"/>
  <c r="C87" i="4"/>
  <c r="C62" i="3"/>
  <c r="CD21" i="1"/>
  <c r="CD17" i="1"/>
  <c r="CD9" i="1"/>
  <c r="CD14" i="1" s="1"/>
  <c r="CD3" i="1"/>
  <c r="C86" i="4"/>
  <c r="CC21" i="1"/>
  <c r="CC17" i="1"/>
  <c r="CC9" i="1"/>
  <c r="CC14" i="1" s="1"/>
  <c r="CC3" i="1"/>
  <c r="CC8" i="1" s="1"/>
  <c r="C85" i="4"/>
  <c r="CB21" i="1"/>
  <c r="CB17" i="1"/>
  <c r="CB9" i="1"/>
  <c r="CB14" i="1" s="1"/>
  <c r="CB3" i="1"/>
  <c r="C84" i="4"/>
  <c r="C61" i="3"/>
  <c r="C83" i="4"/>
  <c r="C60" i="3"/>
  <c r="CA21" i="1"/>
  <c r="CA17" i="1"/>
  <c r="CA9" i="1"/>
  <c r="CA14" i="1" s="1"/>
  <c r="CA3" i="1"/>
  <c r="BZ21" i="1"/>
  <c r="BZ17" i="1"/>
  <c r="BZ9" i="1"/>
  <c r="BZ14" i="1" s="1"/>
  <c r="BZ3" i="1"/>
  <c r="C82" i="4"/>
  <c r="C59" i="3"/>
  <c r="BY21" i="1"/>
  <c r="BY17" i="1"/>
  <c r="BY9" i="1"/>
  <c r="BY14" i="1" s="1"/>
  <c r="BY3" i="1"/>
  <c r="BY8" i="1" s="1"/>
  <c r="C81" i="4"/>
  <c r="BX21" i="1"/>
  <c r="BX17" i="1"/>
  <c r="BX9" i="1"/>
  <c r="BX14" i="1" s="1"/>
  <c r="BX3" i="1"/>
  <c r="C80" i="4"/>
  <c r="C58" i="3"/>
  <c r="BW21" i="1"/>
  <c r="BW17" i="1"/>
  <c r="BW9" i="1"/>
  <c r="BW14" i="1" s="1"/>
  <c r="BW3" i="1"/>
  <c r="BW8" i="1" s="1"/>
  <c r="C79" i="4"/>
  <c r="C57" i="3"/>
  <c r="C78" i="4"/>
  <c r="C56" i="3"/>
  <c r="BV21" i="1"/>
  <c r="BV17" i="1"/>
  <c r="BV9" i="1"/>
  <c r="BV3" i="1"/>
  <c r="BV8" i="1" s="1"/>
  <c r="BU21" i="1"/>
  <c r="BU17" i="1"/>
  <c r="BU9" i="1"/>
  <c r="BU14" i="1" s="1"/>
  <c r="BU3" i="1"/>
  <c r="BU8" i="1" s="1"/>
  <c r="C77" i="4"/>
  <c r="BT21" i="1"/>
  <c r="BT17" i="1"/>
  <c r="BT9" i="1"/>
  <c r="BT14" i="1" s="1"/>
  <c r="BT3" i="1"/>
  <c r="C76" i="4"/>
  <c r="BS21" i="1"/>
  <c r="BS17" i="1"/>
  <c r="BS9" i="1"/>
  <c r="BS14" i="1" s="1"/>
  <c r="BS3" i="1"/>
  <c r="C75" i="4"/>
  <c r="BR21" i="1"/>
  <c r="BR17" i="1"/>
  <c r="BR9" i="1"/>
  <c r="BR14" i="1" s="1"/>
  <c r="BR3" i="1"/>
  <c r="C74" i="4"/>
  <c r="C55" i="3"/>
  <c r="BQ21" i="1"/>
  <c r="BQ17" i="1"/>
  <c r="BQ9" i="1"/>
  <c r="BQ14" i="1" s="1"/>
  <c r="BQ3" i="1"/>
  <c r="C73" i="4"/>
  <c r="C54" i="3"/>
  <c r="BP21" i="1"/>
  <c r="BP17" i="1"/>
  <c r="BP9" i="1"/>
  <c r="BP14" i="1" s="1"/>
  <c r="BP3" i="1"/>
  <c r="C72" i="4"/>
  <c r="C53" i="3"/>
  <c r="BO21" i="1"/>
  <c r="BO17" i="1"/>
  <c r="BO9" i="1"/>
  <c r="BO14" i="1" s="1"/>
  <c r="BO3" i="1"/>
  <c r="C71" i="4"/>
  <c r="C52" i="3"/>
  <c r="BN21" i="1"/>
  <c r="BN17" i="1"/>
  <c r="BN9" i="1"/>
  <c r="BN14" i="1" s="1"/>
  <c r="BN3" i="1"/>
  <c r="C70" i="4"/>
  <c r="BM21" i="1"/>
  <c r="BM17" i="1"/>
  <c r="BM9" i="1"/>
  <c r="BM14" i="1" s="1"/>
  <c r="BM3" i="1"/>
  <c r="C69" i="4"/>
  <c r="C51" i="3"/>
  <c r="BL21" i="1"/>
  <c r="BL17" i="1"/>
  <c r="BL9" i="1"/>
  <c r="BL14" i="1" s="1"/>
  <c r="BL3" i="1"/>
  <c r="C68" i="4"/>
  <c r="C50" i="3"/>
  <c r="BK21" i="1"/>
  <c r="BK17" i="1"/>
  <c r="BK9" i="1"/>
  <c r="BK14" i="1" s="1"/>
  <c r="BK3" i="1"/>
  <c r="BK8" i="1" s="1"/>
  <c r="C67" i="4"/>
  <c r="C66" i="4"/>
  <c r="C49" i="3"/>
  <c r="BJ21" i="1"/>
  <c r="BJ17" i="1"/>
  <c r="BJ9" i="1"/>
  <c r="BJ14" i="1" s="1"/>
  <c r="BJ3" i="1"/>
  <c r="BI21" i="1"/>
  <c r="BI17" i="1"/>
  <c r="BI9" i="1"/>
  <c r="BI14" i="1" s="1"/>
  <c r="BI3" i="1"/>
  <c r="C65" i="4"/>
  <c r="C48" i="3"/>
  <c r="BH21" i="1"/>
  <c r="BH17" i="1"/>
  <c r="BH9" i="1"/>
  <c r="BH14" i="1" s="1"/>
  <c r="BH3" i="1"/>
  <c r="C64" i="4"/>
  <c r="BG21" i="1"/>
  <c r="BG17" i="1"/>
  <c r="BG9" i="1"/>
  <c r="BG14" i="1" s="1"/>
  <c r="BG3" i="1"/>
  <c r="C63" i="4"/>
  <c r="C47" i="3"/>
  <c r="BF21" i="1"/>
  <c r="BF17" i="1"/>
  <c r="BF9" i="1"/>
  <c r="BF14" i="1" s="1"/>
  <c r="BF3" i="1"/>
  <c r="C62" i="4"/>
  <c r="C46" i="3"/>
  <c r="BE21" i="1"/>
  <c r="BE17" i="1"/>
  <c r="BE9" i="1"/>
  <c r="BE14" i="1" s="1"/>
  <c r="BE3" i="1"/>
  <c r="C61" i="4"/>
  <c r="C45" i="3"/>
  <c r="BD21" i="1"/>
  <c r="BD17" i="1"/>
  <c r="BD9" i="1"/>
  <c r="BD14" i="1" s="1"/>
  <c r="BD3" i="1"/>
  <c r="BD8" i="1" s="1"/>
  <c r="C60" i="4"/>
  <c r="C44" i="3"/>
  <c r="BC21" i="1"/>
  <c r="BC17" i="1"/>
  <c r="BC9" i="1"/>
  <c r="BC14" i="1" s="1"/>
  <c r="BC3" i="1"/>
  <c r="C59" i="4"/>
  <c r="C43" i="3"/>
  <c r="BB21" i="1"/>
  <c r="BB17" i="1"/>
  <c r="BB9" i="1"/>
  <c r="BB3" i="1"/>
  <c r="BB8" i="1" s="1"/>
  <c r="C58" i="4"/>
  <c r="BA21" i="1"/>
  <c r="BA17" i="1"/>
  <c r="BA9" i="1"/>
  <c r="BA14" i="1" s="1"/>
  <c r="BA3" i="1"/>
  <c r="C57" i="4"/>
  <c r="C42" i="3"/>
  <c r="CO15" i="1" l="1"/>
  <c r="CN8" i="1"/>
  <c r="CM15" i="1"/>
  <c r="CM8" i="1"/>
  <c r="CL8" i="1"/>
  <c r="CK8" i="1"/>
  <c r="CJ15" i="1"/>
  <c r="CI15" i="1"/>
  <c r="CI8" i="1"/>
  <c r="CH15" i="1"/>
  <c r="CH8" i="1"/>
  <c r="CG15" i="1"/>
  <c r="CG8" i="1"/>
  <c r="CF15" i="1"/>
  <c r="CF8" i="1"/>
  <c r="CE15" i="1"/>
  <c r="CE8" i="1"/>
  <c r="CD15" i="1"/>
  <c r="CD8" i="1"/>
  <c r="CC15" i="1"/>
  <c r="CB15" i="1"/>
  <c r="CB8" i="1"/>
  <c r="BI15" i="1"/>
  <c r="CA15" i="1"/>
  <c r="CA8" i="1"/>
  <c r="BZ15" i="1"/>
  <c r="BZ8" i="1"/>
  <c r="BY15" i="1"/>
  <c r="BX15" i="1"/>
  <c r="BX8" i="1"/>
  <c r="BW15" i="1"/>
  <c r="BQ15" i="1"/>
  <c r="BT15" i="1"/>
  <c r="BV15" i="1"/>
  <c r="BV14" i="1"/>
  <c r="BU15" i="1"/>
  <c r="BT8" i="1"/>
  <c r="BS15" i="1"/>
  <c r="BS8" i="1"/>
  <c r="BR15" i="1"/>
  <c r="BR8" i="1"/>
  <c r="BQ8" i="1"/>
  <c r="BP15" i="1"/>
  <c r="BN15" i="1"/>
  <c r="BP8" i="1"/>
  <c r="BO15" i="1"/>
  <c r="BO8" i="1"/>
  <c r="BN8" i="1"/>
  <c r="BM15" i="1"/>
  <c r="BM8" i="1"/>
  <c r="BL15" i="1"/>
  <c r="BL8" i="1"/>
  <c r="BK15" i="1"/>
  <c r="BJ15" i="1"/>
  <c r="BJ8" i="1"/>
  <c r="BI8" i="1"/>
  <c r="BH15" i="1"/>
  <c r="BH8" i="1"/>
  <c r="BG15" i="1"/>
  <c r="BG8" i="1"/>
  <c r="BF15" i="1"/>
  <c r="BF8" i="1"/>
  <c r="BB15" i="1"/>
  <c r="BE15" i="1"/>
  <c r="BE8" i="1"/>
  <c r="BD15" i="1"/>
  <c r="BC15" i="1"/>
  <c r="BC8" i="1"/>
  <c r="BB14" i="1"/>
  <c r="BA15" i="1"/>
  <c r="BA8" i="1"/>
  <c r="AZ21" i="1"/>
  <c r="AZ17" i="1"/>
  <c r="AZ9" i="1"/>
  <c r="AZ14" i="1" s="1"/>
  <c r="AZ3" i="1"/>
  <c r="C56" i="4"/>
  <c r="AY21" i="1"/>
  <c r="AY17" i="1"/>
  <c r="AY9" i="1"/>
  <c r="AY14" i="1" s="1"/>
  <c r="AY3" i="1"/>
  <c r="C55" i="4"/>
  <c r="C41" i="3"/>
  <c r="AX21" i="1"/>
  <c r="AX17" i="1"/>
  <c r="AX9" i="1"/>
  <c r="AX14" i="1" s="1"/>
  <c r="AX3" i="1"/>
  <c r="C54" i="4"/>
  <c r="AW21" i="1"/>
  <c r="AW17" i="1"/>
  <c r="AW9" i="1"/>
  <c r="AW14" i="1" s="1"/>
  <c r="AW3" i="1"/>
  <c r="C53" i="4"/>
  <c r="C40" i="3"/>
  <c r="AV21" i="1"/>
  <c r="AV17" i="1"/>
  <c r="AV9" i="1"/>
  <c r="AV14" i="1" s="1"/>
  <c r="AV3" i="1"/>
  <c r="C52" i="4"/>
  <c r="C39" i="3"/>
  <c r="AU21" i="1"/>
  <c r="AU17" i="1"/>
  <c r="AU9" i="1"/>
  <c r="AU14" i="1" s="1"/>
  <c r="AU3" i="1"/>
  <c r="AU8" i="1" s="1"/>
  <c r="C51" i="4"/>
  <c r="AT21" i="1"/>
  <c r="AT17" i="1"/>
  <c r="AT9" i="1"/>
  <c r="AT3" i="1"/>
  <c r="AT8" i="1" s="1"/>
  <c r="C50" i="4"/>
  <c r="AS21" i="1"/>
  <c r="AS17" i="1"/>
  <c r="AS9" i="1"/>
  <c r="AS14" i="1" s="1"/>
  <c r="AS3" i="1"/>
  <c r="C49" i="4"/>
  <c r="AR21" i="1"/>
  <c r="AR17" i="1"/>
  <c r="AR9" i="1"/>
  <c r="AR14" i="1" s="1"/>
  <c r="AR3" i="1"/>
  <c r="C48" i="4"/>
  <c r="C38" i="3"/>
  <c r="AQ21" i="1"/>
  <c r="AQ17" i="1"/>
  <c r="AQ9" i="1"/>
  <c r="AQ14" i="1" s="1"/>
  <c r="AQ3" i="1"/>
  <c r="AQ8" i="1" s="1"/>
  <c r="C47" i="4"/>
  <c r="C37" i="3"/>
  <c r="AP21" i="1"/>
  <c r="AP17" i="1"/>
  <c r="AP9" i="1"/>
  <c r="AP14" i="1" s="1"/>
  <c r="AP3" i="1"/>
  <c r="C46" i="4"/>
  <c r="C36" i="3"/>
  <c r="AO21" i="1"/>
  <c r="AO17" i="1"/>
  <c r="AO9" i="1"/>
  <c r="AO14" i="1" s="1"/>
  <c r="AO3" i="1"/>
  <c r="C45" i="4"/>
  <c r="AN21" i="1"/>
  <c r="AN17" i="1"/>
  <c r="AN9" i="1"/>
  <c r="AN14" i="1" s="1"/>
  <c r="AN3" i="1"/>
  <c r="C44" i="4"/>
  <c r="C35" i="3"/>
  <c r="AM21" i="1"/>
  <c r="AM17" i="1"/>
  <c r="AM9" i="1"/>
  <c r="AM14" i="1" s="1"/>
  <c r="AM3" i="1"/>
  <c r="C43" i="4"/>
  <c r="C34" i="3"/>
  <c r="AL21" i="1"/>
  <c r="AL17" i="1"/>
  <c r="AL9" i="1"/>
  <c r="AL14" i="1" s="1"/>
  <c r="AL3" i="1"/>
  <c r="C33" i="3"/>
  <c r="C42" i="4"/>
  <c r="AK21" i="1"/>
  <c r="AK17" i="1"/>
  <c r="AK9" i="1"/>
  <c r="AK14" i="1" s="1"/>
  <c r="AK3" i="1"/>
  <c r="C41" i="4"/>
  <c r="AJ21" i="1"/>
  <c r="AJ17" i="1"/>
  <c r="AJ9" i="1"/>
  <c r="AJ14" i="1" s="1"/>
  <c r="AJ3" i="1"/>
  <c r="AJ8" i="1" s="1"/>
  <c r="C40" i="4"/>
  <c r="C32" i="3"/>
  <c r="AI21" i="1"/>
  <c r="AI17" i="1"/>
  <c r="AI9" i="1"/>
  <c r="AI14" i="1" s="1"/>
  <c r="AI3" i="1"/>
  <c r="C39" i="4"/>
  <c r="C31" i="3"/>
  <c r="AH21" i="1"/>
  <c r="AH17" i="1"/>
  <c r="AH9" i="1"/>
  <c r="AH14" i="1" s="1"/>
  <c r="AH3" i="1"/>
  <c r="C38" i="4"/>
  <c r="C30" i="3"/>
  <c r="AG21" i="1"/>
  <c r="AG17" i="1"/>
  <c r="AG9" i="1"/>
  <c r="AG14" i="1" s="1"/>
  <c r="AG3" i="1"/>
  <c r="AG8" i="1" s="1"/>
  <c r="C37" i="4"/>
  <c r="C29" i="3"/>
  <c r="AF21" i="1"/>
  <c r="AF17" i="1"/>
  <c r="AF9" i="1"/>
  <c r="AF14" i="1" s="1"/>
  <c r="AF3" i="1"/>
  <c r="AF8" i="1" s="1"/>
  <c r="C36" i="4"/>
  <c r="C28" i="3"/>
  <c r="AE21" i="1"/>
  <c r="AE17" i="1"/>
  <c r="AE9" i="1"/>
  <c r="AE14" i="1" s="1"/>
  <c r="AE3" i="1"/>
  <c r="AE8" i="1" s="1"/>
  <c r="C35" i="4"/>
  <c r="AD21" i="1"/>
  <c r="AD17" i="1"/>
  <c r="AD9" i="1"/>
  <c r="AD14" i="1" s="1"/>
  <c r="AD3" i="1"/>
  <c r="C34" i="4"/>
  <c r="C27" i="3"/>
  <c r="AC21" i="1"/>
  <c r="AC17" i="1"/>
  <c r="AC9" i="1"/>
  <c r="AC14" i="1" s="1"/>
  <c r="AC3" i="1"/>
  <c r="C33" i="4"/>
  <c r="C26" i="3"/>
  <c r="AB21" i="1"/>
  <c r="AB17" i="1"/>
  <c r="AB9" i="1"/>
  <c r="AB14" i="1" s="1"/>
  <c r="AB3" i="1"/>
  <c r="C32" i="4"/>
  <c r="C25" i="3"/>
  <c r="AA21" i="1"/>
  <c r="AA17" i="1"/>
  <c r="AA9" i="1"/>
  <c r="AA14" i="1" s="1"/>
  <c r="AA3" i="1"/>
  <c r="AA8" i="1" s="1"/>
  <c r="C31" i="4"/>
  <c r="C24" i="3"/>
  <c r="Z21" i="1"/>
  <c r="Z17" i="1"/>
  <c r="Z9" i="1"/>
  <c r="Z14" i="1" s="1"/>
  <c r="Z3" i="1"/>
  <c r="Z8" i="1" s="1"/>
  <c r="C30" i="4"/>
  <c r="C23" i="3"/>
  <c r="Y21" i="1"/>
  <c r="Y17" i="1"/>
  <c r="Y9" i="1"/>
  <c r="Y14" i="1" s="1"/>
  <c r="Y3" i="1"/>
  <c r="Y8" i="1" s="1"/>
  <c r="C29" i="4"/>
  <c r="C22" i="3"/>
  <c r="X21" i="1"/>
  <c r="X17" i="1"/>
  <c r="X9" i="1"/>
  <c r="X14" i="1" s="1"/>
  <c r="X3" i="1"/>
  <c r="C28" i="4"/>
  <c r="C21" i="3"/>
  <c r="W21" i="1"/>
  <c r="W17" i="1"/>
  <c r="W9" i="1"/>
  <c r="W14" i="1" s="1"/>
  <c r="W3" i="1"/>
  <c r="C27" i="4"/>
  <c r="C20" i="3"/>
  <c r="V21" i="1"/>
  <c r="V17" i="1"/>
  <c r="V9" i="1"/>
  <c r="V3" i="1"/>
  <c r="V8" i="1" s="1"/>
  <c r="C26" i="4"/>
  <c r="C19" i="3"/>
  <c r="U21" i="1"/>
  <c r="U17" i="1"/>
  <c r="U9" i="1"/>
  <c r="U14" i="1" s="1"/>
  <c r="U3" i="1"/>
  <c r="C25" i="4"/>
  <c r="T21" i="1"/>
  <c r="T17" i="1"/>
  <c r="T9" i="1"/>
  <c r="T14" i="1" s="1"/>
  <c r="T3" i="1"/>
  <c r="T8" i="1" s="1"/>
  <c r="C24" i="4"/>
  <c r="C18" i="3"/>
  <c r="S21" i="1"/>
  <c r="S17" i="1"/>
  <c r="S9" i="1"/>
  <c r="S14" i="1" s="1"/>
  <c r="S3" i="1"/>
  <c r="C23" i="4"/>
  <c r="R21" i="1"/>
  <c r="R17" i="1"/>
  <c r="R9" i="1"/>
  <c r="R14" i="1" s="1"/>
  <c r="R3" i="1"/>
  <c r="C22" i="4"/>
  <c r="C17" i="3"/>
  <c r="Q21" i="1"/>
  <c r="Q17" i="1"/>
  <c r="Q9" i="1"/>
  <c r="Q14" i="1" s="1"/>
  <c r="Q3" i="1"/>
  <c r="Q8" i="1" s="1"/>
  <c r="C21" i="4"/>
  <c r="C16" i="3"/>
  <c r="P21" i="1"/>
  <c r="P17" i="1"/>
  <c r="P9" i="1"/>
  <c r="P14" i="1" s="1"/>
  <c r="P3" i="1"/>
  <c r="P8" i="1" s="1"/>
  <c r="C20" i="4"/>
  <c r="C15" i="3"/>
  <c r="O21" i="1"/>
  <c r="O17" i="1"/>
  <c r="O9" i="1"/>
  <c r="O14" i="1" s="1"/>
  <c r="O3" i="1"/>
  <c r="O8" i="1" s="1"/>
  <c r="C19" i="4"/>
  <c r="C14" i="3"/>
  <c r="N21" i="1"/>
  <c r="N17" i="1"/>
  <c r="N9" i="1"/>
  <c r="N14" i="1" s="1"/>
  <c r="N3" i="1"/>
  <c r="N8" i="1" s="1"/>
  <c r="C18" i="4"/>
  <c r="C13" i="3"/>
  <c r="M21" i="1"/>
  <c r="M17" i="1"/>
  <c r="M9" i="1"/>
  <c r="M3" i="1"/>
  <c r="M8" i="1" s="1"/>
  <c r="C17" i="4"/>
  <c r="L21" i="1"/>
  <c r="L17" i="1"/>
  <c r="L9" i="1"/>
  <c r="L14" i="1" s="1"/>
  <c r="L3" i="1"/>
  <c r="L8" i="1" s="1"/>
  <c r="C16" i="4"/>
  <c r="C12" i="3"/>
  <c r="K21" i="1"/>
  <c r="K17" i="1"/>
  <c r="K9" i="1"/>
  <c r="K14" i="1" s="1"/>
  <c r="K3" i="1"/>
  <c r="K8" i="1" s="1"/>
  <c r="C15" i="4"/>
  <c r="J21" i="1"/>
  <c r="J17" i="1"/>
  <c r="J9" i="1"/>
  <c r="J14" i="1" s="1"/>
  <c r="J3" i="1"/>
  <c r="C14" i="4"/>
  <c r="C11" i="3"/>
  <c r="C13" i="4"/>
  <c r="C10" i="3"/>
  <c r="I21" i="1"/>
  <c r="I17" i="1"/>
  <c r="I9" i="1"/>
  <c r="I14" i="1" s="1"/>
  <c r="I3" i="1"/>
  <c r="H21" i="1"/>
  <c r="H17" i="1"/>
  <c r="H9" i="1"/>
  <c r="H3" i="1"/>
  <c r="H8" i="1" s="1"/>
  <c r="C12" i="4"/>
  <c r="C9" i="3"/>
  <c r="G21" i="1"/>
  <c r="G17" i="1"/>
  <c r="G9" i="1"/>
  <c r="G14" i="1" s="1"/>
  <c r="G3" i="1"/>
  <c r="G8" i="1" s="1"/>
  <c r="C11" i="4"/>
  <c r="F21" i="1"/>
  <c r="F17" i="1"/>
  <c r="F9" i="1"/>
  <c r="F14" i="1" s="1"/>
  <c r="F3" i="1"/>
  <c r="C10" i="4"/>
  <c r="E21" i="1"/>
  <c r="E17" i="1"/>
  <c r="E9" i="1"/>
  <c r="E14" i="1" s="1"/>
  <c r="E3" i="1"/>
  <c r="E8" i="1" s="1"/>
  <c r="C9" i="4"/>
  <c r="D21" i="1"/>
  <c r="D17" i="1"/>
  <c r="D9" i="1"/>
  <c r="D14" i="1" s="1"/>
  <c r="D3" i="1"/>
  <c r="D8" i="1" s="1"/>
  <c r="F5" i="4"/>
  <c r="E5" i="4"/>
  <c r="B12" i="5" s="1"/>
  <c r="D5" i="4"/>
  <c r="F5" i="3"/>
  <c r="E5" i="3"/>
  <c r="B11" i="5" s="1"/>
  <c r="D5" i="3"/>
  <c r="AC15" i="1" l="1"/>
  <c r="AO15" i="1"/>
  <c r="W15" i="1"/>
  <c r="AS15" i="1"/>
  <c r="AK15" i="1"/>
  <c r="R15" i="1"/>
  <c r="U15" i="1"/>
  <c r="M15" i="1"/>
  <c r="AO8" i="1"/>
  <c r="AU15" i="1"/>
  <c r="H15" i="1"/>
  <c r="AS8" i="1"/>
  <c r="G15" i="1"/>
  <c r="S15" i="1"/>
  <c r="AT15" i="1"/>
  <c r="AK8" i="1"/>
  <c r="E15" i="1"/>
  <c r="AZ15" i="1"/>
  <c r="AZ8" i="1"/>
  <c r="AY15" i="1"/>
  <c r="AY8" i="1"/>
  <c r="AX15" i="1"/>
  <c r="AX8" i="1"/>
  <c r="AW15" i="1"/>
  <c r="AW8" i="1"/>
  <c r="AV15" i="1"/>
  <c r="AV8" i="1"/>
  <c r="AT14" i="1"/>
  <c r="AR15" i="1"/>
  <c r="AR8" i="1"/>
  <c r="AQ15" i="1"/>
  <c r="AP15" i="1"/>
  <c r="AP8" i="1"/>
  <c r="AN15" i="1"/>
  <c r="AN8" i="1"/>
  <c r="AM15" i="1"/>
  <c r="AM8" i="1"/>
  <c r="AL15" i="1"/>
  <c r="AL8" i="1"/>
  <c r="AJ15" i="1"/>
  <c r="AI15" i="1"/>
  <c r="AI8" i="1"/>
  <c r="AH15" i="1"/>
  <c r="AH8" i="1"/>
  <c r="AG15" i="1"/>
  <c r="AF15" i="1"/>
  <c r="AE15" i="1"/>
  <c r="AD15" i="1"/>
  <c r="AD8" i="1"/>
  <c r="AC8" i="1"/>
  <c r="AB15" i="1"/>
  <c r="AB8" i="1"/>
  <c r="AA15" i="1"/>
  <c r="Z15" i="1"/>
  <c r="Y15" i="1"/>
  <c r="X15" i="1"/>
  <c r="X8" i="1"/>
  <c r="W8" i="1"/>
  <c r="V15" i="1"/>
  <c r="V14" i="1"/>
  <c r="U8" i="1"/>
  <c r="T15" i="1"/>
  <c r="S8" i="1"/>
  <c r="R8" i="1"/>
  <c r="Q15" i="1"/>
  <c r="P15" i="1"/>
  <c r="O15" i="1"/>
  <c r="N15" i="1"/>
  <c r="M14" i="1"/>
  <c r="L15" i="1"/>
  <c r="K15" i="1"/>
  <c r="J15" i="1"/>
  <c r="J8" i="1"/>
  <c r="I15" i="1"/>
  <c r="I8" i="1"/>
  <c r="H14" i="1"/>
  <c r="F15" i="1"/>
  <c r="F8" i="1"/>
  <c r="D15" i="1"/>
  <c r="B13" i="5"/>
  <c r="C8" i="3"/>
  <c r="C8" i="4" l="1"/>
  <c r="C7" i="3" l="1"/>
  <c r="C21" i="1" l="1"/>
  <c r="C17" i="1"/>
  <c r="C9" i="1"/>
  <c r="C14" i="1" s="1"/>
  <c r="C3" i="1"/>
  <c r="C8" i="1" s="1"/>
  <c r="C7" i="4"/>
  <c r="C6" i="4"/>
  <c r="CP23" i="1"/>
  <c r="C6" i="3"/>
  <c r="C5" i="3" s="1"/>
  <c r="B3" i="5" s="1"/>
  <c r="CP20" i="1"/>
  <c r="CP19" i="1"/>
  <c r="CP13" i="1"/>
  <c r="CP12" i="1"/>
  <c r="CP11" i="1"/>
  <c r="CP7" i="1"/>
  <c r="CP6" i="1"/>
  <c r="CP5" i="1"/>
  <c r="B9" i="1"/>
  <c r="B14" i="1" s="1"/>
  <c r="B3" i="1"/>
  <c r="B8" i="1" s="1"/>
  <c r="B21" i="1"/>
  <c r="B17" i="1"/>
  <c r="C5" i="4" l="1"/>
  <c r="B7" i="5" s="1"/>
  <c r="CP3" i="1"/>
  <c r="C15" i="1"/>
  <c r="CP21" i="1"/>
  <c r="CP9" i="1"/>
  <c r="CP17" i="1"/>
  <c r="B15" i="1"/>
  <c r="B4" i="5" l="1"/>
  <c r="B5" i="5" s="1"/>
  <c r="CP14" i="1"/>
  <c r="B8" i="5"/>
  <c r="B9" i="5" s="1"/>
  <c r="CP8" i="1"/>
  <c r="CP15" i="1"/>
</calcChain>
</file>

<file path=xl/sharedStrings.xml><?xml version="1.0" encoding="utf-8"?>
<sst xmlns="http://schemas.openxmlformats.org/spreadsheetml/2006/main" count="320" uniqueCount="241">
  <si>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</si>
  <si>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</si>
  <si>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</si>
  <si>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</si>
  <si>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</si>
  <si>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</si>
  <si>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</si>
  <si>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</si>
  <si>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</si>
  <si>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</si>
  <si>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</si>
  <si>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</si>
  <si>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</si>
  <si>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</si>
  <si>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</si>
  <si>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</si>
  <si>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</si>
  <si>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</si>
  <si>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</si>
  <si>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</si>
  <si>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</si>
  <si>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</si>
  <si>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</si>
  <si>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</si>
  <si>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</si>
  <si>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</si>
  <si>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</si>
  <si>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</si>
  <si>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</si>
  <si>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</si>
  <si>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</si>
  <si>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</si>
  <si>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</si>
  <si>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</si>
  <si>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</si>
  <si>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</si>
  <si>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</si>
  <si>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</si>
  <si>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</si>
  <si>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Tel. +48 77 404 93 30 | Fax +48 77 461 44 22 | Tel. kom. +48 605 724 654</t>
  </si>
  <si>
    <t>INSTAGRAM: https://www.instagram.com/szuba76</t>
  </si>
  <si>
    <t>Skarbnik Gminy</t>
  </si>
  <si>
    <t>p.szuba@strzelceopolskie.eu</t>
  </si>
  <si>
    <t>Budżet 2022 :: rejestr zmian</t>
  </si>
  <si>
    <t>Uchwała Nr XLVI/381/2021 Rady Miejskiej w Strzelcach Opolskich z dnia 22 grudnia 2021 r.</t>
  </si>
  <si>
    <t>w sprawie uchwały budżetowej gminy Strzelce Opolskie na 2022 rok z późn. zm.</t>
  </si>
  <si>
    <t>#b22 #budzetso2022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</si>
  <si>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2022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</si>
  <si>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XLVI/381/2021</t>
  </si>
  <si>
    <r>
      <t>Kwota ogółem (</t>
    </r>
    <r>
      <rPr>
        <b/>
        <sz val="11"/>
        <color rgb="FFFF0000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 xml:space="preserve">) - Tab. Nr </t>
    </r>
    <r>
      <rPr>
        <b/>
        <sz val="11"/>
        <color theme="1"/>
        <rFont val="Arial"/>
        <family val="2"/>
        <charset val="238"/>
      </rPr>
      <t>1</t>
    </r>
  </si>
  <si>
    <r>
      <t>Kwota ogółem (</t>
    </r>
    <r>
      <rPr>
        <b/>
        <sz val="11"/>
        <color rgb="FFFF0000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 xml:space="preserve">) - Tab. Nr </t>
    </r>
    <r>
      <rPr>
        <b/>
        <sz val="11"/>
        <color theme="1"/>
        <rFont val="Arial"/>
        <family val="2"/>
        <charset val="238"/>
      </rPr>
      <t>3</t>
    </r>
  </si>
  <si>
    <t>Warunek spełniony?</t>
  </si>
  <si>
    <r>
      <t>Kwota ogółem (</t>
    </r>
    <r>
      <rPr>
        <b/>
        <sz val="11"/>
        <color rgb="FFFF0000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 xml:space="preserve">) - Tab. Nr </t>
    </r>
    <r>
      <rPr>
        <b/>
        <sz val="11"/>
        <color theme="1"/>
        <rFont val="Arial"/>
        <family val="2"/>
        <charset val="238"/>
      </rPr>
      <t>2</t>
    </r>
  </si>
  <si>
    <r>
      <t>Kwota ogółem (</t>
    </r>
    <r>
      <rPr>
        <b/>
        <sz val="11"/>
        <color rgb="FFFF0000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 xml:space="preserve">) - Tab. Nr </t>
    </r>
    <r>
      <rPr>
        <b/>
        <sz val="11"/>
        <color theme="1"/>
        <rFont val="Arial"/>
        <family val="2"/>
        <charset val="238"/>
      </rPr>
      <t>3</t>
    </r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</si>
  <si>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2022</t>
    </r>
    <r>
      <rPr>
        <b/>
        <sz val="10"/>
        <color indexed="12"/>
        <rFont val="Arial"/>
        <family val="2"/>
        <charset val="238"/>
      </rPr>
      <t xml:space="preserve"> ROKU</t>
    </r>
  </si>
  <si>
    <r>
      <t>Kwota ogółem (</t>
    </r>
    <r>
      <rPr>
        <b/>
        <sz val="11"/>
        <color rgb="FFFF0000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) [</t>
    </r>
    <r>
      <rPr>
        <b/>
        <sz val="11"/>
        <color theme="1"/>
        <rFont val="Arial"/>
        <family val="2"/>
        <charset val="238"/>
      </rPr>
      <t>ZZ</t>
    </r>
    <r>
      <rPr>
        <sz val="11"/>
        <color theme="1"/>
        <rFont val="Arial"/>
        <family val="2"/>
        <charset val="238"/>
      </rPr>
      <t xml:space="preserve">] - Tab. Nr </t>
    </r>
    <r>
      <rPr>
        <b/>
        <sz val="11"/>
        <color theme="1"/>
        <rFont val="Arial"/>
        <family val="2"/>
        <charset val="238"/>
      </rPr>
      <t>1</t>
    </r>
  </si>
  <si>
    <r>
      <t>Kwota ogółem (</t>
    </r>
    <r>
      <rPr>
        <b/>
        <sz val="11"/>
        <color rgb="FFFF0000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) [</t>
    </r>
    <r>
      <rPr>
        <b/>
        <sz val="11"/>
        <color theme="1"/>
        <rFont val="Arial"/>
        <family val="2"/>
        <charset val="238"/>
      </rPr>
      <t>ZZ</t>
    </r>
    <r>
      <rPr>
        <sz val="11"/>
        <color theme="1"/>
        <rFont val="Arial"/>
        <family val="2"/>
        <charset val="238"/>
      </rPr>
      <t xml:space="preserve">] - Tab. Nr </t>
    </r>
    <r>
      <rPr>
        <b/>
        <sz val="11"/>
        <color theme="1"/>
        <rFont val="Arial"/>
        <family val="2"/>
        <charset val="238"/>
      </rPr>
      <t>2</t>
    </r>
  </si>
  <si>
    <t>Budżet na 2022 rok
wg URMSO
Nr XLVI/381/2021
z dnia 22.12.2021 r.</t>
  </si>
  <si>
    <t>Zarządzenie
Nr 8/2022</t>
  </si>
  <si>
    <t>Zarządzenie
Nr 19/2022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</si>
  <si>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</t>
    </r>
    <r>
      <rPr>
        <b/>
        <sz val="11"/>
        <color indexed="8"/>
        <rFont val="Czcionka tekstu podstawowego"/>
        <charset val="238"/>
      </rPr>
      <t xml:space="preserve">/2022
BSO
z dnia 13.01.2022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WYS:20220218
UPO:20220218</t>
    </r>
  </si>
  <si>
    <t>Zarządzenie
Nr 32/2022</t>
  </si>
  <si>
    <t>Zarządzenie
Nr 34/2022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</si>
  <si>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</t>
    </r>
    <r>
      <rPr>
        <b/>
        <sz val="11"/>
        <color indexed="8"/>
        <rFont val="Czcionka tekstu podstawowego"/>
        <charset val="238"/>
      </rPr>
      <t xml:space="preserve">/2022
BSO
z dnia 27.01.2022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WYS:20220227
UPO:20220227</t>
    </r>
  </si>
  <si>
    <t>Zarządzenie
Nr 43/2022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</si>
  <si>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/2022
BSO
z dnia 18.02.2022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WYS:20220307
UPO:20220307</t>
    </r>
  </si>
  <si>
    <t>Zarządzenie
Nr 52/2022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</si>
  <si>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43</t>
    </r>
    <r>
      <rPr>
        <b/>
        <sz val="11"/>
        <color indexed="8"/>
        <rFont val="Czcionka tekstu podstawowego"/>
        <charset val="238"/>
      </rPr>
      <t xml:space="preserve">/2022
BSO
z dnia 1.03.2022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WYS:20220316
UPO:20220316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</si>
  <si>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52</t>
    </r>
    <r>
      <rPr>
        <b/>
        <sz val="11"/>
        <color indexed="8"/>
        <rFont val="Czcionka tekstu podstawowego"/>
        <charset val="238"/>
      </rPr>
      <t xml:space="preserve">/2022
BSO
z dnia 17.03.2022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WYS:20220405
UPO:20220405</t>
    </r>
  </si>
  <si>
    <t>Zarządzenie
Nr 58/2022</t>
  </si>
  <si>
    <t>Zarządzenie
Nr 59/2022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</si>
  <si>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59</t>
    </r>
    <r>
      <rPr>
        <b/>
        <sz val="11"/>
        <color indexed="8"/>
        <rFont val="Czcionka tekstu podstawowego"/>
        <charset val="238"/>
      </rPr>
      <t xml:space="preserve">/2022
BSO
z dnia 31.03.2022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WYS:20220411
UPO:20220411</t>
    </r>
  </si>
  <si>
    <t>Zarządzenie
Nr 60/2022</t>
  </si>
  <si>
    <t>Zarządzenie
Nr 63/2022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</si>
  <si>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/2022
BSO
z dnia 5.04.2022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WYS:20220420
UPO:20220420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</si>
  <si>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60</t>
    </r>
    <r>
      <rPr>
        <b/>
        <sz val="11"/>
        <color indexed="8"/>
        <rFont val="Czcionka tekstu podstawowego"/>
        <charset val="238"/>
      </rPr>
      <t xml:space="preserve">/2022
BSO
z dnia 31.03.2022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WYS:20220419
UPO:20220419</t>
    </r>
  </si>
  <si>
    <t>Zarządzenie
Nr 69/2022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</si>
  <si>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69</t>
    </r>
    <r>
      <rPr>
        <b/>
        <sz val="11"/>
        <color indexed="8"/>
        <rFont val="Czcionka tekstu podstawowego"/>
        <charset val="238"/>
      </rPr>
      <t xml:space="preserve">/2022
BSO
z dnia 14.04.2022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WYS:20220511
UPO:20220511</t>
    </r>
  </si>
  <si>
    <t>Zarządzenie
Nr 70/2022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</si>
  <si>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70</t>
    </r>
    <r>
      <rPr>
        <b/>
        <sz val="11"/>
        <color indexed="8"/>
        <rFont val="Czcionka tekstu podstawowego"/>
        <charset val="238"/>
      </rPr>
      <t xml:space="preserve">/2022
BSO
z dnia 19.04.2022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WYS:20220516
UPO:20220516</t>
    </r>
  </si>
  <si>
    <t>Zarządzenie
Nr 76/2022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</si>
  <si>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76</t>
    </r>
    <r>
      <rPr>
        <b/>
        <sz val="11"/>
        <color indexed="8"/>
        <rFont val="Czcionka tekstu podstawowego"/>
        <charset val="238"/>
      </rPr>
      <t xml:space="preserve">/2022
BSO
z dnia 21.04.2022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WYS:20220516
UPO:20220516</t>
    </r>
  </si>
  <si>
    <t>Zarządzenie
Nr 78/2022</t>
  </si>
  <si>
    <t>Zarządzenie
Nr 79/2022</t>
  </si>
  <si>
    <t>Zarządzenie
Nr 86/2022</t>
  </si>
  <si>
    <t>Zarządzenie
Nr 87/2022</t>
  </si>
  <si>
    <t>Zarządzenie
Nr 89/2022</t>
  </si>
  <si>
    <t>Zarządzenie
Nr 90/2022</t>
  </si>
  <si>
    <t>Zarządzenie
Nr 106/2022</t>
  </si>
  <si>
    <t>Zarządzenie
Nr 107/2022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</si>
  <si>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79</t>
    </r>
    <r>
      <rPr>
        <b/>
        <sz val="11"/>
        <color indexed="8"/>
        <rFont val="Czcionka tekstu podstawowego"/>
        <charset val="238"/>
      </rPr>
      <t xml:space="preserve">/2022
BSO
z dnia 26.04.2022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WYS:20220603
UPO:20220603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</si>
  <si>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/2022
BSO
z dnia 26.04.2022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WYS:20220525
UPO:20220525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</si>
  <si>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86</t>
    </r>
    <r>
      <rPr>
        <b/>
        <sz val="11"/>
        <color indexed="8"/>
        <rFont val="Czcionka tekstu podstawowego"/>
        <charset val="238"/>
      </rPr>
      <t xml:space="preserve">/2022
BSO
z dnia 6.05.2022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WYS:20220615
UPO:20220615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</si>
  <si>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87</t>
    </r>
    <r>
      <rPr>
        <b/>
        <sz val="11"/>
        <color indexed="8"/>
        <rFont val="Czcionka tekstu podstawowego"/>
        <charset val="238"/>
      </rPr>
      <t xml:space="preserve">/2022
BSO
z dnia 9.05.2022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WYS:20220623
UPO:20220623</t>
    </r>
  </si>
  <si>
    <t>Zarządzenie
Nr 109/2022</t>
  </si>
  <si>
    <t>Zarządzenie
Nr 110/2022</t>
  </si>
  <si>
    <t>Zarządzenie
Nr 116/2022</t>
  </si>
  <si>
    <t>Zarządzenie
Nr 117/2022</t>
  </si>
  <si>
    <t>Zarządzenie
Nr 118/2022</t>
  </si>
  <si>
    <t>Zarządzenie
Nr 127/2022</t>
  </si>
  <si>
    <t>Zarządzenie
Nr 128/2022</t>
  </si>
  <si>
    <t>Zarządzenie
Nr 129/2022</t>
  </si>
  <si>
    <t>Zarządzenie
Nr 130/2022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</si>
  <si>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89</t>
    </r>
    <r>
      <rPr>
        <b/>
        <sz val="11"/>
        <color indexed="8"/>
        <rFont val="Czcionka tekstu podstawowego"/>
        <charset val="238"/>
      </rPr>
      <t xml:space="preserve">/2022
BSO
z dnia 10.05.2022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WYS:20220627
UPO:20220627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</si>
  <si>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90</t>
    </r>
    <r>
      <rPr>
        <b/>
        <sz val="11"/>
        <color indexed="8"/>
        <rFont val="Czcionka tekstu podstawowego"/>
        <charset val="238"/>
      </rPr>
      <t xml:space="preserve">/2022
BSO
z dnia 11.05.2022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WYS:20220723
UPO:20220723</t>
    </r>
  </si>
  <si>
    <t>Zarządzenie
Nr 138/2022</t>
  </si>
  <si>
    <t>Zarządzenie
Nr 139/2022</t>
  </si>
  <si>
    <t>Zarządzenie
Nr 140/2022</t>
  </si>
  <si>
    <t>Zarządzenie
Nr 141/2022</t>
  </si>
  <si>
    <t>Zarządzenie
Nr 145/2022</t>
  </si>
  <si>
    <t>Zarządzenie
Nr 150/2022</t>
  </si>
  <si>
    <t>Zarządzenie
Nr 151/2022</t>
  </si>
  <si>
    <t>Zarządzenie
Nr 152/2022</t>
  </si>
  <si>
    <t>Zarządzenie
Nr 153/2022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</si>
  <si>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106</t>
    </r>
    <r>
      <rPr>
        <b/>
        <sz val="11"/>
        <color indexed="8"/>
        <rFont val="Czcionka tekstu podstawowego"/>
        <charset val="238"/>
      </rPr>
      <t xml:space="preserve">/2022
BSO
z dnia 20.05.2022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WYS:20220729
UPO:20220729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</si>
  <si>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107</t>
    </r>
    <r>
      <rPr>
        <b/>
        <sz val="11"/>
        <color indexed="8"/>
        <rFont val="Czcionka tekstu podstawowego"/>
        <charset val="238"/>
      </rPr>
      <t xml:space="preserve">/2022
BSO
z dnia 20.05.2022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WYS:20220804
UPO:20220804</t>
    </r>
  </si>
  <si>
    <t>Zarządzenie
Nr 159/2022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</si>
  <si>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110</t>
    </r>
    <r>
      <rPr>
        <b/>
        <sz val="11"/>
        <color indexed="8"/>
        <rFont val="Czcionka tekstu podstawowego"/>
        <charset val="238"/>
      </rPr>
      <t xml:space="preserve">/2022
BSO
z dnia 26.05.2022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WYS:20220810
UPO:20220810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</si>
  <si>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116</t>
    </r>
    <r>
      <rPr>
        <b/>
        <sz val="11"/>
        <color indexed="8"/>
        <rFont val="Czcionka tekstu podstawowego"/>
        <charset val="238"/>
      </rPr>
      <t xml:space="preserve">/2022
BSO
z dnia 27.05.2022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WYS:20220811
UPO:20220811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</si>
  <si>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117</t>
    </r>
    <r>
      <rPr>
        <b/>
        <sz val="11"/>
        <color indexed="8"/>
        <rFont val="Czcionka tekstu podstawowego"/>
        <charset val="238"/>
      </rPr>
      <t xml:space="preserve">/2022
BSO
z dnia 1.06.2022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WYS:20220816
UPO:20220816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</si>
  <si>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118</t>
    </r>
    <r>
      <rPr>
        <b/>
        <sz val="11"/>
        <color indexed="8"/>
        <rFont val="Czcionka tekstu podstawowego"/>
        <charset val="238"/>
      </rPr>
      <t xml:space="preserve">/2022
BSO
z dnia 6.06.2022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WYS:20220817
UPO:20220817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</si>
  <si>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127</t>
    </r>
    <r>
      <rPr>
        <b/>
        <sz val="11"/>
        <color indexed="8"/>
        <rFont val="Czcionka tekstu podstawowego"/>
        <charset val="238"/>
      </rPr>
      <t xml:space="preserve">/2022
BSO
z dnia 14.06.2022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WYS:20220818
UPO:20220818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</si>
  <si>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128</t>
    </r>
    <r>
      <rPr>
        <b/>
        <sz val="11"/>
        <color indexed="8"/>
        <rFont val="Czcionka tekstu podstawowego"/>
        <charset val="238"/>
      </rPr>
      <t xml:space="preserve">/2022
BSO
z dnia 17.06.2022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WYS:20220822
UPO:20220822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</si>
  <si>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129</t>
    </r>
    <r>
      <rPr>
        <b/>
        <sz val="11"/>
        <color indexed="8"/>
        <rFont val="Czcionka tekstu podstawowego"/>
        <charset val="238"/>
      </rPr>
      <t xml:space="preserve">/2022
BSO
z dnia 20.06.2022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WYS:20220913
UPO:20220913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</si>
  <si>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130</t>
    </r>
    <r>
      <rPr>
        <b/>
        <sz val="11"/>
        <color indexed="8"/>
        <rFont val="Czcionka tekstu podstawowego"/>
        <charset val="238"/>
      </rPr>
      <t xml:space="preserve">/2022
BSO
z dnia 23.06.2022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WYS:20220922
UPO:20220922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</si>
  <si>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139</t>
    </r>
    <r>
      <rPr>
        <b/>
        <sz val="11"/>
        <color indexed="8"/>
        <rFont val="Czcionka tekstu podstawowego"/>
        <charset val="238"/>
      </rPr>
      <t xml:space="preserve">/2022
BSO
z dnia 30.06.2022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WYS:20220923
UPO:20220923</t>
    </r>
  </si>
  <si>
    <t>Zarządzenie
Nr 160/2022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</si>
  <si>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160</t>
    </r>
    <r>
      <rPr>
        <b/>
        <sz val="11"/>
        <color indexed="8"/>
        <rFont val="Czcionka tekstu podstawowego"/>
        <charset val="238"/>
      </rPr>
      <t xml:space="preserve">/2022
BSO
z dnia 29.07.2022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WYS:202207??
UPO:202207??</t>
    </r>
  </si>
  <si>
    <t>Zarządzenie
Nr 161/2022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</si>
  <si>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161</t>
    </r>
    <r>
      <rPr>
        <b/>
        <sz val="11"/>
        <color indexed="8"/>
        <rFont val="Czcionka tekstu podstawowego"/>
        <charset val="238"/>
      </rPr>
      <t xml:space="preserve">/2022
BSO
z dnia 29.07.2022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WYS:202207??
UPO:202207??</t>
    </r>
  </si>
  <si>
    <t>Zarządzenie
Nr 162/2022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</si>
  <si>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162</t>
    </r>
    <r>
      <rPr>
        <b/>
        <sz val="11"/>
        <color indexed="8"/>
        <rFont val="Czcionka tekstu podstawowego"/>
        <charset val="238"/>
      </rPr>
      <t xml:space="preserve">/2022
BSO
z dnia 29.07.2022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WYS:202207??
UPO:202207??</t>
    </r>
  </si>
  <si>
    <t>Zarządzenie
Nr 164/2022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</si>
  <si>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164</t>
    </r>
    <r>
      <rPr>
        <b/>
        <sz val="11"/>
        <color indexed="8"/>
        <rFont val="Czcionka tekstu podstawowego"/>
        <charset val="238"/>
      </rPr>
      <t xml:space="preserve">/2022
BSO
z dnia 5.08.2022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</si>
  <si>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171/2022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</si>
  <si>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171</t>
    </r>
    <r>
      <rPr>
        <b/>
        <sz val="11"/>
        <color indexed="8"/>
        <rFont val="Czcionka tekstu podstawowego"/>
        <charset val="238"/>
      </rPr>
      <t xml:space="preserve">/2022
BSO
z dnia 12.08.2022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</si>
  <si>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173/2022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</si>
  <si>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173</t>
    </r>
    <r>
      <rPr>
        <b/>
        <sz val="11"/>
        <color indexed="8"/>
        <rFont val="Czcionka tekstu podstawowego"/>
        <charset val="238"/>
      </rPr>
      <t xml:space="preserve">/2022
BSO
z dnia 22.08.2022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</si>
  <si>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174/2022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</si>
  <si>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174</t>
    </r>
    <r>
      <rPr>
        <b/>
        <sz val="11"/>
        <color indexed="8"/>
        <rFont val="Czcionka tekstu podstawowego"/>
        <charset val="238"/>
      </rPr>
      <t xml:space="preserve">/2022
BSO
z dnia 22.08.2022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</si>
  <si>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191/2022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</si>
  <si>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191</t>
    </r>
    <r>
      <rPr>
        <b/>
        <sz val="11"/>
        <color indexed="8"/>
        <rFont val="Czcionka tekstu podstawowego"/>
        <charset val="238"/>
      </rPr>
      <t xml:space="preserve">/2022
BSO
z dnia 25.08.2022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</si>
  <si>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192/2022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</si>
  <si>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192</t>
    </r>
    <r>
      <rPr>
        <b/>
        <sz val="11"/>
        <color indexed="8"/>
        <rFont val="Czcionka tekstu podstawowego"/>
        <charset val="238"/>
      </rPr>
      <t xml:space="preserve">/2022
BSO
z dnia 26.08.2022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</si>
  <si>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193/2022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</si>
  <si>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193</t>
    </r>
    <r>
      <rPr>
        <b/>
        <sz val="11"/>
        <color indexed="8"/>
        <rFont val="Czcionka tekstu podstawowego"/>
        <charset val="238"/>
      </rPr>
      <t xml:space="preserve">/2022
BSO
z dnia 30.08.2022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</si>
  <si>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195/2022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</si>
  <si>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195</t>
    </r>
    <r>
      <rPr>
        <b/>
        <sz val="11"/>
        <color indexed="8"/>
        <rFont val="Czcionka tekstu podstawowego"/>
        <charset val="238"/>
      </rPr>
      <t xml:space="preserve">/2022
BSO
z dnia 31.08.2022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WYS:202208??
UPO:202208??</t>
    </r>
  </si>
  <si>
    <t>Zarządzenie
Nr 201/2022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</si>
  <si>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201</t>
    </r>
    <r>
      <rPr>
        <b/>
        <sz val="11"/>
        <color indexed="8"/>
        <rFont val="Czcionka tekstu podstawowego"/>
        <charset val="238"/>
      </rPr>
      <t xml:space="preserve">/2022
BSO
z dnia 12.09.2022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</si>
  <si>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t>Zarządzenie
Nr 202/2022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</si>
  <si>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202</t>
    </r>
    <r>
      <rPr>
        <b/>
        <sz val="11"/>
        <color indexed="8"/>
        <rFont val="Czcionka tekstu podstawowego"/>
        <charset val="238"/>
      </rPr>
      <t xml:space="preserve">/2022
BSO
z dnia 13.09.2022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</si>
  <si>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t>Zarządzenie
Nr 203/2022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</si>
  <si>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203</t>
    </r>
    <r>
      <rPr>
        <b/>
        <sz val="11"/>
        <color indexed="8"/>
        <rFont val="Czcionka tekstu podstawowego"/>
        <charset val="238"/>
      </rPr>
      <t xml:space="preserve">/2022
BSO
z dnia 20.09.2022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</si>
  <si>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140</t>
    </r>
    <r>
      <rPr>
        <b/>
        <sz val="11"/>
        <color indexed="8"/>
        <rFont val="Czcionka tekstu podstawowego"/>
        <charset val="238"/>
      </rPr>
      <t xml:space="preserve">/2022
BSO
z dnia 30.06.2022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WYS:20221005
UPO:20221005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</si>
  <si>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141</t>
    </r>
    <r>
      <rPr>
        <b/>
        <sz val="11"/>
        <color indexed="8"/>
        <rFont val="Czcionka tekstu podstawowego"/>
        <charset val="238"/>
      </rPr>
      <t xml:space="preserve">/2022
BSO
z dnia 6.07.2022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WYS:20221006
UPO:20221006</t>
    </r>
  </si>
  <si>
    <t>Zarządzenie
Nr 208/2022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</si>
  <si>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/2022
BSO
z dnia 8.07.2022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WYS:20221013
UPO:20221013</t>
    </r>
  </si>
  <si>
    <t>Zarządzenie
Nr 209/2022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</si>
  <si>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209</t>
    </r>
    <r>
      <rPr>
        <b/>
        <sz val="11"/>
        <color indexed="8"/>
        <rFont val="Czcionka tekstu podstawowego"/>
        <charset val="238"/>
      </rPr>
      <t xml:space="preserve">/2022
BSO
z dnia 29.09.2022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</si>
  <si>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t>Zarządzenie
Nr 210/2022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</si>
  <si>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210</t>
    </r>
    <r>
      <rPr>
        <b/>
        <sz val="11"/>
        <color indexed="8"/>
        <rFont val="Czcionka tekstu podstawowego"/>
        <charset val="238"/>
      </rPr>
      <t xml:space="preserve">/2022
BSO
z dnia 29.09.2022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</si>
  <si>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t>Zarządzenie
Nr 211/2022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</si>
  <si>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211</t>
    </r>
    <r>
      <rPr>
        <b/>
        <sz val="11"/>
        <color indexed="8"/>
        <rFont val="Czcionka tekstu podstawowego"/>
        <charset val="238"/>
      </rPr>
      <t xml:space="preserve">/2022
BSO
z dnia 29.09.2022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WYS:202209??
UPO:202209??</t>
    </r>
  </si>
  <si>
    <t>Zarządzenie
Nr 228/2022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</si>
  <si>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228</t>
    </r>
    <r>
      <rPr>
        <b/>
        <sz val="11"/>
        <color indexed="8"/>
        <rFont val="Czcionka tekstu podstawowego"/>
        <charset val="238"/>
      </rPr>
      <t xml:space="preserve">/2022
BSO
z dnia 10.10.2022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</si>
  <si>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229/2022</t>
  </si>
  <si>
    <t>Zarządzenie
Nr 230/2022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</si>
  <si>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230</t>
    </r>
    <r>
      <rPr>
        <b/>
        <sz val="11"/>
        <color indexed="8"/>
        <rFont val="Czcionka tekstu podstawowego"/>
        <charset val="238"/>
      </rPr>
      <t xml:space="preserve">/2022
BSO
z dnia 14.10.2022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</si>
  <si>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231/2022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</si>
  <si>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231</t>
    </r>
    <r>
      <rPr>
        <b/>
        <sz val="11"/>
        <color indexed="8"/>
        <rFont val="Czcionka tekstu podstawowego"/>
        <charset val="238"/>
      </rPr>
      <t xml:space="preserve">/2022
BSO
z dnia 17.10.2022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</si>
  <si>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233/2022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</si>
  <si>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233</t>
    </r>
    <r>
      <rPr>
        <b/>
        <sz val="11"/>
        <color indexed="8"/>
        <rFont val="Czcionka tekstu podstawowego"/>
        <charset val="238"/>
      </rPr>
      <t xml:space="preserve">/2022
BSO
z dnia 17.10.2022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</si>
  <si>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235/2022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</si>
  <si>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235</t>
    </r>
    <r>
      <rPr>
        <b/>
        <sz val="11"/>
        <color indexed="8"/>
        <rFont val="Czcionka tekstu podstawowego"/>
        <charset val="238"/>
      </rPr>
      <t xml:space="preserve">/2022
BSO
z dnia 21.10.2022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</si>
  <si>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236/2022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</si>
  <si>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236</t>
    </r>
    <r>
      <rPr>
        <b/>
        <sz val="11"/>
        <color indexed="8"/>
        <rFont val="Czcionka tekstu podstawowego"/>
        <charset val="238"/>
      </rPr>
      <t xml:space="preserve">/2022
BSO
z dnia 24.10.2022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</si>
  <si>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237/2022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</si>
  <si>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237</t>
    </r>
    <r>
      <rPr>
        <b/>
        <sz val="11"/>
        <color indexed="8"/>
        <rFont val="Czcionka tekstu podstawowego"/>
        <charset val="238"/>
      </rPr>
      <t xml:space="preserve">/2022
BSO
z dnia 24.10.2022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</si>
  <si>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150</t>
    </r>
    <r>
      <rPr>
        <b/>
        <sz val="11"/>
        <color indexed="8"/>
        <rFont val="Czcionka tekstu podstawowego"/>
        <charset val="238"/>
      </rPr>
      <t xml:space="preserve">/2022
BSO
z dnia 18.07.2022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WYS:20221031
UPO:20221031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</si>
  <si>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151</t>
    </r>
    <r>
      <rPr>
        <b/>
        <sz val="11"/>
        <color indexed="8"/>
        <rFont val="Czcionka tekstu podstawowego"/>
        <charset val="238"/>
      </rPr>
      <t xml:space="preserve">/2022
BSO
z dnia 18.07.2022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WYS:20221102
UPO:20221102</t>
    </r>
  </si>
  <si>
    <t>Zarządzenie
Nr 238/2022</t>
  </si>
  <si>
    <t>Zarządzenie
Nr 239/2022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</si>
  <si>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239</t>
    </r>
    <r>
      <rPr>
        <b/>
        <sz val="11"/>
        <color indexed="8"/>
        <rFont val="Czcionka tekstu podstawowego"/>
        <charset val="238"/>
      </rPr>
      <t xml:space="preserve">/2022
BSO
z dnia 27.10.2022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</si>
  <si>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240/2022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</si>
  <si>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240</t>
    </r>
    <r>
      <rPr>
        <b/>
        <sz val="11"/>
        <color indexed="8"/>
        <rFont val="Czcionka tekstu podstawowego"/>
        <charset val="238"/>
      </rPr>
      <t xml:space="preserve">/2022
BSO
z dnia 27.10.2022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WYS:202210??
UPO:202210??</t>
    </r>
  </si>
  <si>
    <t>Zarządzenie
Nr 247/2022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</si>
  <si>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247</t>
    </r>
    <r>
      <rPr>
        <b/>
        <sz val="11"/>
        <color indexed="8"/>
        <rFont val="Czcionka tekstu podstawowego"/>
        <charset val="238"/>
      </rPr>
      <t xml:space="preserve">/2022
BSO
z dnia 7.11.2022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</si>
  <si>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250/2022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</si>
  <si>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250</t>
    </r>
    <r>
      <rPr>
        <b/>
        <sz val="11"/>
        <color indexed="8"/>
        <rFont val="Czcionka tekstu podstawowego"/>
        <charset val="238"/>
      </rPr>
      <t xml:space="preserve">/2022
BSO
z dnia 10.11.2022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</si>
  <si>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152</t>
    </r>
    <r>
      <rPr>
        <b/>
        <sz val="11"/>
        <color indexed="8"/>
        <rFont val="Czcionka tekstu podstawowego"/>
        <charset val="238"/>
      </rPr>
      <t xml:space="preserve">/2022
BSO
z dnia 20.07.2022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WYS:20221122
UPO:20221122</t>
    </r>
  </si>
  <si>
    <t>Zarządzenie
Nr 253/2022</t>
  </si>
  <si>
    <t>Zarządzenie
Nr 254/2022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</si>
  <si>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254</t>
    </r>
    <r>
      <rPr>
        <b/>
        <sz val="11"/>
        <color indexed="8"/>
        <rFont val="Czcionka tekstu podstawowego"/>
        <charset val="238"/>
      </rPr>
      <t xml:space="preserve">/2022
BSO
z dnia 18.11.2022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</si>
  <si>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255/2022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</si>
  <si>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255</t>
    </r>
    <r>
      <rPr>
        <b/>
        <sz val="11"/>
        <color indexed="8"/>
        <rFont val="Czcionka tekstu podstawowego"/>
        <charset val="238"/>
      </rPr>
      <t xml:space="preserve">/2022
BSO
z dnia 18.11.2022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</si>
  <si>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256/2022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</si>
  <si>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256</t>
    </r>
    <r>
      <rPr>
        <b/>
        <sz val="11"/>
        <color indexed="8"/>
        <rFont val="Czcionka tekstu podstawowego"/>
        <charset val="238"/>
      </rPr>
      <t xml:space="preserve">/2022
BSO
z dnia 23.11.2022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</si>
  <si>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262/2022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</si>
  <si>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262</t>
    </r>
    <r>
      <rPr>
        <b/>
        <sz val="11"/>
        <color indexed="8"/>
        <rFont val="Czcionka tekstu podstawowego"/>
        <charset val="238"/>
      </rPr>
      <t xml:space="preserve">/2022
BSO
z dnia 28.11.2022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</si>
  <si>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r>
      <t xml:space="preserve">URMSO
Nr LVIII/464/2022
z dnia
18.11.2022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72</t>
    </r>
    <r>
      <rPr>
        <sz val="11"/>
        <rFont val="Czcionka tekstu podstawowego"/>
        <charset val="238"/>
      </rPr>
      <t>]</t>
    </r>
  </si>
  <si>
    <r>
      <t xml:space="preserve">URMSO
Nr LVII/462/2022
z dnia
26.10.2022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67</t>
    </r>
    <r>
      <rPr>
        <sz val="11"/>
        <rFont val="Czcionka tekstu podstawowego"/>
        <charset val="238"/>
      </rPr>
      <t>]</t>
    </r>
  </si>
  <si>
    <r>
      <t xml:space="preserve">URMSO
Nr LVI/454/2022
z dnia
11.10.2022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60</t>
    </r>
    <r>
      <rPr>
        <sz val="11"/>
        <rFont val="Czcionka tekstu podstawowego"/>
        <charset val="238"/>
      </rPr>
      <t>]</t>
    </r>
  </si>
  <si>
    <r>
      <t xml:space="preserve">URMSO
Nr LV/451/2022
z dnia
28.09.2022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55</t>
    </r>
    <r>
      <rPr>
        <sz val="11"/>
        <rFont val="Czcionka tekstu podstawowego"/>
        <charset val="238"/>
      </rPr>
      <t>]</t>
    </r>
  </si>
  <si>
    <r>
      <t xml:space="preserve">URMSO
Nr LIV/445/2022
z dnia
27.07.2022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40</t>
    </r>
    <r>
      <rPr>
        <sz val="11"/>
        <rFont val="Czcionka tekstu podstawowego"/>
        <charset val="238"/>
      </rPr>
      <t>]</t>
    </r>
  </si>
  <si>
    <r>
      <t xml:space="preserve">URMSO
Nr LIII/428/2022
z dnia
29.06.2022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rFont val="Czcionka tekstu podstawowego"/>
        <charset val="238"/>
      </rPr>
      <t>]</t>
    </r>
  </si>
  <si>
    <r>
      <t xml:space="preserve">URMSO
Nr LII/423/2022
z dnia
25.05.2022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rFont val="Czcionka tekstu podstawowego"/>
        <charset val="238"/>
      </rPr>
      <t>]</t>
    </r>
  </si>
  <si>
    <r>
      <t xml:space="preserve">URMSO
Nr L/408/2022
z dnia
30.03.2022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rFont val="Czcionka tekstu podstawowego"/>
        <charset val="238"/>
      </rPr>
      <t>]</t>
    </r>
  </si>
  <si>
    <r>
      <t xml:space="preserve">URMSO
Nr XLIX/396/2022
z dnia
23.02.2022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</si>
  <si>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153</t>
    </r>
    <r>
      <rPr>
        <b/>
        <sz val="11"/>
        <color indexed="8"/>
        <rFont val="Czcionka tekstu podstawowego"/>
        <charset val="238"/>
      </rPr>
      <t xml:space="preserve">/2022
BSO
z dnia 22.07.2022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WYS:20221208
UPO:20221208</t>
    </r>
  </si>
  <si>
    <r>
      <t xml:space="preserve">URMSO
Nr LIX/480/2022
z dnia
30.11.2022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77</t>
    </r>
    <r>
      <rPr>
        <sz val="11"/>
        <rFont val="Czcionka tekstu podstawowego"/>
        <charset val="238"/>
      </rPr>
      <t>]</t>
    </r>
  </si>
  <si>
    <t>Zarządzenie
Nr 264/2022</t>
  </si>
  <si>
    <t>Zarządzenie
Nr 265/2022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</si>
  <si>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265</t>
    </r>
    <r>
      <rPr>
        <b/>
        <sz val="11"/>
        <color indexed="8"/>
        <rFont val="Czcionka tekstu podstawowego"/>
        <charset val="238"/>
      </rPr>
      <t xml:space="preserve">/2022
BSO
z dnia 30.11.2022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</si>
  <si>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266/2022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</si>
  <si>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266</t>
    </r>
    <r>
      <rPr>
        <b/>
        <sz val="11"/>
        <color indexed="8"/>
        <rFont val="Czcionka tekstu podstawowego"/>
        <charset val="238"/>
      </rPr>
      <t xml:space="preserve">/2022
BSO
z dnia 30.11.2022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79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WYS:202211??
UPO:202211??</t>
    </r>
  </si>
  <si>
    <t>Zarządzenie
Nr 276/2022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</si>
  <si>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276</t>
    </r>
    <r>
      <rPr>
        <b/>
        <sz val="11"/>
        <color indexed="8"/>
        <rFont val="Czcionka tekstu podstawowego"/>
        <charset val="238"/>
      </rPr>
      <t xml:space="preserve">/2022
BSO
z dnia 12.12.2022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</si>
  <si>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279/2022</t>
  </si>
  <si>
    <r>
      <t xml:space="preserve">URMSO
Nr LX/487/2022
z dnia
14.12.2022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81</t>
    </r>
    <r>
      <rPr>
        <sz val="11"/>
        <rFont val="Czcionka tekstu podstawowego"/>
        <charset val="238"/>
      </rPr>
      <t>]</t>
    </r>
  </si>
  <si>
    <t>Zarządzenie
Nr 280/2022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</si>
  <si>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280</t>
    </r>
    <r>
      <rPr>
        <b/>
        <sz val="11"/>
        <color indexed="8"/>
        <rFont val="Czcionka tekstu podstawowego"/>
        <charset val="238"/>
      </rPr>
      <t xml:space="preserve">/2022
BSO
z dnia 15.12.2022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</si>
  <si>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281/2022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</si>
  <si>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281</t>
    </r>
    <r>
      <rPr>
        <b/>
        <sz val="11"/>
        <color indexed="8"/>
        <rFont val="Czcionka tekstu podstawowego"/>
        <charset val="238"/>
      </rPr>
      <t xml:space="preserve">/2022
BSO
z dnia 15.12.2022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</si>
  <si>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r>
      <t xml:space="preserve">URMSO
Nr LXI/488/2022
z dnia
21.12.2022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85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</si>
  <si>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283</t>
    </r>
    <r>
      <rPr>
        <b/>
        <sz val="11"/>
        <color indexed="8"/>
        <rFont val="Czcionka tekstu podstawowego"/>
        <charset val="238"/>
      </rPr>
      <t xml:space="preserve">/2022
BSO
z dnia 21.12.2022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</si>
  <si>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283/2022</t>
  </si>
  <si>
    <t>Zarządzenie
Nr 285/2022</t>
  </si>
  <si>
    <t>Zarządzenie
Nr 286/2022</t>
  </si>
  <si>
    <r>
      <t xml:space="preserve">Budżet na </t>
    </r>
    <r>
      <rPr>
        <b/>
        <sz val="11"/>
        <color rgb="FFFF0000"/>
        <rFont val="Czcionka tekstu podstawowego"/>
        <charset val="238"/>
      </rPr>
      <t>2022</t>
    </r>
    <r>
      <rPr>
        <b/>
        <sz val="11"/>
        <rFont val="Czcionka tekstu podstawowego"/>
        <charset val="238"/>
      </rPr>
      <t xml:space="preserve"> r.
stan na dzień
</t>
    </r>
    <r>
      <rPr>
        <b/>
        <sz val="11"/>
        <color indexed="56"/>
        <rFont val="Czcionka tekstu podstawowego"/>
        <charset val="238"/>
      </rPr>
      <t>31.12.2022 r.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</si>
  <si>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286</t>
    </r>
    <r>
      <rPr>
        <b/>
        <sz val="11"/>
        <color indexed="8"/>
        <rFont val="Czcionka tekstu podstawowego"/>
        <charset val="238"/>
      </rPr>
      <t xml:space="preserve">/2022
BSO
z dnia 22.12.2022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</si>
  <si>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287/2022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</si>
  <si>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287</t>
    </r>
    <r>
      <rPr>
        <b/>
        <sz val="11"/>
        <color indexed="8"/>
        <rFont val="Czcionka tekstu podstawowego"/>
        <charset val="238"/>
      </rPr>
      <t xml:space="preserve">/2022
BSO
z dnia 22.12.2022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</si>
  <si>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288/2022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</si>
  <si>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288</t>
    </r>
    <r>
      <rPr>
        <b/>
        <sz val="11"/>
        <color indexed="8"/>
        <rFont val="Czcionka tekstu podstawowego"/>
        <charset val="238"/>
      </rPr>
      <t xml:space="preserve">/2022
BSO
z dnia 23.12.2022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B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</si>
  <si>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289/2022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</si>
  <si>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289</t>
    </r>
    <r>
      <rPr>
        <b/>
        <sz val="11"/>
        <color indexed="8"/>
        <rFont val="Czcionka tekstu podstawowego"/>
        <charset val="238"/>
      </rPr>
      <t xml:space="preserve">/2022
BSO
z dnia 28.12.2022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89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</si>
  <si>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290</t>
    </r>
    <r>
      <rPr>
        <b/>
        <sz val="11"/>
        <color indexed="8"/>
        <rFont val="Czcionka tekstu podstawowego"/>
        <charset val="238"/>
      </rPr>
      <t xml:space="preserve">/2022
BSO
z dnia 28.12.2022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90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</si>
  <si>
    <t>Zarządzenie
Nr 290/2022</t>
  </si>
  <si>
    <t>Zarządzenie
Nr 291/2022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</si>
  <si>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291</t>
    </r>
    <r>
      <rPr>
        <b/>
        <sz val="11"/>
        <color indexed="8"/>
        <rFont val="Czcionka tekstu podstawowego"/>
        <charset val="238"/>
      </rPr>
      <t xml:space="preserve">/2022
BSO
z dnia 29.12.2022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91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WYS:202212??
UPO:202212??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</si>
</sst>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14" fontId="5" fillId="0" borderId="1" xfId="1" applyNumberForma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4" fontId="30" fillId="0" borderId="1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30" fillId="7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31" fillId="0" borderId="1" xfId="1" applyNumberFormat="1" applyFont="1" applyBorder="1" applyAlignment="1">
      <alignment vertical="center"/>
    </xf>
    <xf numFmtId="4" fontId="32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2.75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43</v>
      </c>
    </row>
    <row r="9" spans="2:4">
      <c r="B9" s="52" t="s">
        <v>44</v>
      </c>
    </row>
    <row r="10" spans="2:4">
      <c r="B10" s="52" t="s">
        <v>45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42</v>
      </c>
    </row>
    <row r="15" spans="2:4">
      <c r="B15" s="48"/>
      <c r="C15" s="48"/>
      <c r="D15" s="48" t="s">
        <v>41</v>
      </c>
    </row>
    <row r="16" spans="2:4">
      <c r="B16" s="48"/>
      <c r="C16" s="48"/>
      <c r="D16" s="48"/>
    </row>
    <row r="17" spans="2:4">
      <c r="B17" s="48"/>
      <c r="C17" s="48"/>
      <c r="D17" s="50" t="s">
        <v>39</v>
      </c>
    </row>
    <row r="19" spans="2:4">
      <c r="D19" s="50" t="s">
        <v>38</v>
      </c>
    </row>
    <row r="20" spans="2:4">
      <c r="D20" s="50" t="s">
        <v>40</v>
      </c>
    </row>
    <row r="22" spans="2:4">
      <c r="D22" s="48" t="s">
        <v>46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9"/>
  <sheetViews>
    <sheetView workbookViewId="0"/>
  </sheetViews>
  <sheetFormatPr defaultColWidth="9"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47</v>
      </c>
    </row>
    <row r="2" spans="1:6" s="20" customFormat="1" ht="25.5" customHeight="1">
      <c r="A2" s="68" t="s">
        <v>26</v>
      </c>
      <c r="B2" s="68" t="s">
        <v>25</v>
      </c>
      <c r="C2" s="69" t="s">
        <v>24</v>
      </c>
      <c r="D2" s="70" t="s">
        <v>28</v>
      </c>
      <c r="E2" s="71"/>
      <c r="F2" s="72"/>
    </row>
    <row r="3" spans="1:6" s="20" customFormat="1" ht="38.25" customHeight="1">
      <c r="A3" s="68"/>
      <c r="B3" s="68"/>
      <c r="C3" s="69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181092777.45000008</v>
      </c>
      <c r="D5" s="21">
        <f>SUM(D6:D100)</f>
        <v>156063846.9000001</v>
      </c>
      <c r="E5" s="21">
        <f>SUM(E6:E100)</f>
        <v>24931930.550000001</v>
      </c>
      <c r="F5" s="21">
        <f>SUM(F6:F100)</f>
        <v>97000</v>
      </c>
    </row>
    <row r="6" spans="1:6" s="17" customFormat="1" ht="25.5">
      <c r="A6" s="33" t="s">
        <v>48</v>
      </c>
      <c r="B6" s="53">
        <v>44552</v>
      </c>
      <c r="C6" s="19">
        <f t="shared" ref="C6:C7" si="0">SUM(D6:F6)</f>
        <v>144960000</v>
      </c>
      <c r="D6" s="18">
        <v>123407523</v>
      </c>
      <c r="E6" s="18">
        <v>21522477</v>
      </c>
      <c r="F6" s="18">
        <v>30000</v>
      </c>
    </row>
    <row r="7" spans="1:6" s="17" customFormat="1" ht="25.5">
      <c r="A7" s="33" t="s">
        <v>59</v>
      </c>
      <c r="B7" s="53">
        <v>44588</v>
      </c>
      <c r="C7" s="19">
        <f t="shared" si="0"/>
        <v>3343.15</v>
      </c>
      <c r="D7" s="18">
        <v>0</v>
      </c>
      <c r="E7" s="18">
        <v>3343.15</v>
      </c>
      <c r="F7" s="18">
        <v>0</v>
      </c>
    </row>
    <row r="8" spans="1:6" ht="25.5">
      <c r="A8" s="33" t="s">
        <v>62</v>
      </c>
      <c r="B8" s="53">
        <v>44616</v>
      </c>
      <c r="C8" s="19">
        <f t="shared" ref="C8" si="1">SUM(D8:F8)</f>
        <v>364075.59</v>
      </c>
      <c r="D8" s="18">
        <v>364075.59</v>
      </c>
      <c r="E8" s="18">
        <v>0</v>
      </c>
      <c r="F8" s="18">
        <v>0</v>
      </c>
    </row>
    <row r="9" spans="1:6" ht="25.5">
      <c r="A9" s="33" t="s">
        <v>66</v>
      </c>
      <c r="B9" s="53">
        <v>44637</v>
      </c>
      <c r="C9" s="19">
        <f t="shared" ref="C9" si="2">SUM(D9:F9)</f>
        <v>203864.71</v>
      </c>
      <c r="D9" s="18">
        <v>0</v>
      </c>
      <c r="E9" s="18">
        <v>156864.71</v>
      </c>
      <c r="F9" s="18">
        <v>47000</v>
      </c>
    </row>
    <row r="10" spans="1:6" ht="25.5">
      <c r="A10" s="33" t="s">
        <v>69</v>
      </c>
      <c r="B10" s="53">
        <v>44651</v>
      </c>
      <c r="C10" s="19">
        <f t="shared" ref="C10" si="3">SUM(D10:F10)</f>
        <v>258620</v>
      </c>
      <c r="D10" s="18">
        <v>258620</v>
      </c>
      <c r="E10" s="18">
        <v>0</v>
      </c>
      <c r="F10" s="18">
        <v>0</v>
      </c>
    </row>
    <row r="11" spans="1:6" ht="25.5">
      <c r="A11" s="33" t="s">
        <v>70</v>
      </c>
      <c r="B11" s="53">
        <v>44651</v>
      </c>
      <c r="C11" s="19">
        <f t="shared" ref="C11" si="4">SUM(D11:F11)</f>
        <v>6506</v>
      </c>
      <c r="D11" s="18">
        <v>6506</v>
      </c>
      <c r="E11" s="18">
        <v>0</v>
      </c>
      <c r="F11" s="18">
        <v>0</v>
      </c>
    </row>
    <row r="12" spans="1:6" ht="25.5">
      <c r="A12" s="33" t="s">
        <v>73</v>
      </c>
      <c r="B12" s="53">
        <v>44656</v>
      </c>
      <c r="C12" s="19">
        <f t="shared" ref="C12" si="5">SUM(D12:F12)</f>
        <v>103000</v>
      </c>
      <c r="D12" s="18">
        <v>103000</v>
      </c>
      <c r="E12" s="18">
        <v>0</v>
      </c>
      <c r="F12" s="18">
        <v>0</v>
      </c>
    </row>
    <row r="13" spans="1:6" ht="25.5">
      <c r="A13" s="33" t="s">
        <v>78</v>
      </c>
      <c r="B13" s="53">
        <v>44670</v>
      </c>
      <c r="C13" s="19">
        <f t="shared" ref="C13" si="6">SUM(D13:F13)</f>
        <v>561000</v>
      </c>
      <c r="D13" s="18">
        <v>0</v>
      </c>
      <c r="E13" s="18">
        <v>561000</v>
      </c>
      <c r="F13" s="18">
        <v>0</v>
      </c>
    </row>
    <row r="14" spans="1:6" ht="25.5">
      <c r="A14" s="33" t="s">
        <v>80</v>
      </c>
      <c r="B14" s="53">
        <v>44672</v>
      </c>
      <c r="C14" s="19">
        <f t="shared" ref="C14" si="7">SUM(D14:F14)</f>
        <v>141800</v>
      </c>
      <c r="D14" s="18">
        <v>141800</v>
      </c>
      <c r="E14" s="18">
        <v>0</v>
      </c>
      <c r="F14" s="18">
        <v>0</v>
      </c>
    </row>
    <row r="15" spans="1:6" ht="25.5">
      <c r="A15" s="33" t="s">
        <v>82</v>
      </c>
      <c r="B15" s="53">
        <v>44677</v>
      </c>
      <c r="C15" s="19">
        <f t="shared" ref="C15" si="8">SUM(D15:F15)</f>
        <v>633401.59999999998</v>
      </c>
      <c r="D15" s="18">
        <v>0</v>
      </c>
      <c r="E15" s="18">
        <v>633401.59999999998</v>
      </c>
      <c r="F15" s="18">
        <v>0</v>
      </c>
    </row>
    <row r="16" spans="1:6" ht="25.5">
      <c r="A16" s="33" t="s">
        <v>83</v>
      </c>
      <c r="B16" s="53">
        <v>44677</v>
      </c>
      <c r="C16" s="19">
        <f t="shared" ref="C16" si="9">SUM(D16:F16)</f>
        <v>71134.149999999994</v>
      </c>
      <c r="D16" s="18">
        <v>71134.149999999994</v>
      </c>
      <c r="E16" s="18">
        <v>0</v>
      </c>
      <c r="F16" s="18">
        <v>0</v>
      </c>
    </row>
    <row r="17" spans="1:6" ht="25.5">
      <c r="A17" s="33" t="s">
        <v>84</v>
      </c>
      <c r="B17" s="53">
        <v>44687</v>
      </c>
      <c r="C17" s="19">
        <f t="shared" ref="C17" si="10">SUM(D17:F17)</f>
        <v>376768</v>
      </c>
      <c r="D17" s="18">
        <v>376768</v>
      </c>
      <c r="E17" s="18">
        <v>0</v>
      </c>
      <c r="F17" s="18">
        <v>0</v>
      </c>
    </row>
    <row r="18" spans="1:6" ht="25.5">
      <c r="A18" s="33" t="s">
        <v>86</v>
      </c>
      <c r="B18" s="53">
        <v>44691</v>
      </c>
      <c r="C18" s="19">
        <f t="shared" ref="C18" si="11">SUM(D18:F18)</f>
        <v>141620</v>
      </c>
      <c r="D18" s="18">
        <v>141620</v>
      </c>
      <c r="E18" s="18">
        <v>0</v>
      </c>
      <c r="F18" s="18">
        <v>0</v>
      </c>
    </row>
    <row r="19" spans="1:6" ht="25.5">
      <c r="A19" s="33" t="s">
        <v>88</v>
      </c>
      <c r="B19" s="53">
        <v>44701</v>
      </c>
      <c r="C19" s="19">
        <f t="shared" ref="C19" si="12">SUM(D19:F19)</f>
        <v>331731</v>
      </c>
      <c r="D19" s="18">
        <v>80951</v>
      </c>
      <c r="E19" s="18">
        <v>250780</v>
      </c>
      <c r="F19" s="18">
        <v>0</v>
      </c>
    </row>
    <row r="20" spans="1:6" ht="25.5">
      <c r="A20" s="33" t="s">
        <v>89</v>
      </c>
      <c r="B20" s="53">
        <v>44701</v>
      </c>
      <c r="C20" s="19">
        <f t="shared" ref="C20" si="13">SUM(D20:F20)</f>
        <v>255663.65</v>
      </c>
      <c r="D20" s="18">
        <v>255663.65</v>
      </c>
      <c r="E20" s="18">
        <v>0</v>
      </c>
      <c r="F20" s="18">
        <v>0</v>
      </c>
    </row>
    <row r="21" spans="1:6" ht="25.5">
      <c r="A21" s="33" t="s">
        <v>94</v>
      </c>
      <c r="B21" s="53">
        <v>44707</v>
      </c>
      <c r="C21" s="19">
        <f t="shared" ref="C21" si="14">SUM(D21:F21)</f>
        <v>478500</v>
      </c>
      <c r="D21" s="18">
        <v>478500</v>
      </c>
      <c r="E21" s="18">
        <v>0</v>
      </c>
      <c r="F21" s="18">
        <v>0</v>
      </c>
    </row>
    <row r="22" spans="1:6" ht="25.5">
      <c r="A22" s="33" t="s">
        <v>95</v>
      </c>
      <c r="B22" s="53">
        <v>44707</v>
      </c>
      <c r="C22" s="19">
        <f t="shared" ref="C22" si="15">SUM(D22:F22)</f>
        <v>45000</v>
      </c>
      <c r="D22" s="18">
        <v>45000</v>
      </c>
      <c r="E22" s="18">
        <v>0</v>
      </c>
      <c r="F22" s="18">
        <v>0</v>
      </c>
    </row>
    <row r="23" spans="1:6" ht="25.5">
      <c r="A23" s="33" t="s">
        <v>96</v>
      </c>
      <c r="B23" s="53">
        <v>44708</v>
      </c>
      <c r="C23" s="19">
        <f t="shared" ref="C23" si="16">SUM(D23:F23)</f>
        <v>173740</v>
      </c>
      <c r="D23" s="18">
        <v>173740</v>
      </c>
      <c r="E23" s="18">
        <v>0</v>
      </c>
      <c r="F23" s="18">
        <v>0</v>
      </c>
    </row>
    <row r="24" spans="1:6" ht="25.5">
      <c r="A24" s="33" t="s">
        <v>97</v>
      </c>
      <c r="B24" s="53">
        <v>44713</v>
      </c>
      <c r="C24" s="19">
        <f t="shared" ref="C24" si="17">SUM(D24:F24)</f>
        <v>308440</v>
      </c>
      <c r="D24" s="18">
        <v>308440</v>
      </c>
      <c r="E24" s="18">
        <v>0</v>
      </c>
      <c r="F24" s="18">
        <v>0</v>
      </c>
    </row>
    <row r="25" spans="1:6" ht="25.5">
      <c r="A25" s="33" t="s">
        <v>98</v>
      </c>
      <c r="B25" s="53">
        <v>44718</v>
      </c>
      <c r="C25" s="19">
        <f t="shared" ref="C25" si="18">SUM(D25:F25)</f>
        <v>181713</v>
      </c>
      <c r="D25" s="18">
        <v>181713</v>
      </c>
      <c r="E25" s="18">
        <v>0</v>
      </c>
      <c r="F25" s="18">
        <v>0</v>
      </c>
    </row>
    <row r="26" spans="1:6" ht="25.5">
      <c r="A26" s="33" t="s">
        <v>99</v>
      </c>
      <c r="B26" s="53">
        <v>44726</v>
      </c>
      <c r="C26" s="19">
        <f t="shared" ref="C26" si="19">SUM(D26:F26)</f>
        <v>350600</v>
      </c>
      <c r="D26" s="18">
        <v>350600</v>
      </c>
      <c r="E26" s="18">
        <v>0</v>
      </c>
      <c r="F26" s="18">
        <v>0</v>
      </c>
    </row>
    <row r="27" spans="1:6" ht="25.5">
      <c r="A27" s="33" t="s">
        <v>100</v>
      </c>
      <c r="B27" s="53">
        <v>44729</v>
      </c>
      <c r="C27" s="19">
        <f t="shared" ref="C27" si="20">SUM(D27:F27)</f>
        <v>201271.15</v>
      </c>
      <c r="D27" s="18">
        <v>0</v>
      </c>
      <c r="E27" s="18">
        <v>201271.15</v>
      </c>
      <c r="F27" s="18">
        <v>0</v>
      </c>
    </row>
    <row r="28" spans="1:6" ht="25.5">
      <c r="A28" s="33" t="s">
        <v>102</v>
      </c>
      <c r="B28" s="53">
        <v>44735</v>
      </c>
      <c r="C28" s="19">
        <f t="shared" ref="C28" si="21">SUM(D28:F28)</f>
        <v>152227.84</v>
      </c>
      <c r="D28" s="18">
        <v>152227.84</v>
      </c>
      <c r="E28" s="18">
        <v>0</v>
      </c>
      <c r="F28" s="18">
        <v>0</v>
      </c>
    </row>
    <row r="29" spans="1:6" ht="25.5">
      <c r="A29" s="33" t="s">
        <v>105</v>
      </c>
      <c r="B29" s="53">
        <v>44742</v>
      </c>
      <c r="C29" s="19">
        <f t="shared" ref="C29" si="22">SUM(D29:F29)</f>
        <v>1020000</v>
      </c>
      <c r="D29" s="18">
        <v>1020000</v>
      </c>
      <c r="E29" s="18">
        <v>0</v>
      </c>
      <c r="F29" s="18">
        <v>0</v>
      </c>
    </row>
    <row r="30" spans="1:6" ht="25.5">
      <c r="A30" s="33" t="s">
        <v>106</v>
      </c>
      <c r="B30" s="53">
        <v>44742</v>
      </c>
      <c r="C30" s="19">
        <f t="shared" ref="C30" si="23">SUM(D30:F30)</f>
        <v>141040</v>
      </c>
      <c r="D30" s="18">
        <v>141040</v>
      </c>
      <c r="E30" s="18">
        <v>0</v>
      </c>
      <c r="F30" s="18">
        <v>0</v>
      </c>
    </row>
    <row r="31" spans="1:6" ht="25.5">
      <c r="A31" s="33" t="s">
        <v>107</v>
      </c>
      <c r="B31" s="53">
        <v>44742</v>
      </c>
      <c r="C31" s="19">
        <f t="shared" ref="C31" si="24">SUM(D31:F31)</f>
        <v>16080</v>
      </c>
      <c r="D31" s="18">
        <v>16080</v>
      </c>
      <c r="E31" s="18">
        <v>0</v>
      </c>
      <c r="F31" s="18">
        <v>0</v>
      </c>
    </row>
    <row r="32" spans="1:6" ht="25.5">
      <c r="A32" s="33" t="s">
        <v>108</v>
      </c>
      <c r="B32" s="53">
        <v>44748</v>
      </c>
      <c r="C32" s="19">
        <f t="shared" ref="C32" si="25">SUM(D32:F32)</f>
        <v>154000</v>
      </c>
      <c r="D32" s="18">
        <v>154000</v>
      </c>
      <c r="E32" s="18">
        <v>0</v>
      </c>
      <c r="F32" s="18">
        <v>0</v>
      </c>
    </row>
    <row r="33" spans="1:6" ht="25.5">
      <c r="A33" s="33" t="s">
        <v>110</v>
      </c>
      <c r="B33" s="53">
        <v>44760</v>
      </c>
      <c r="C33" s="19">
        <f t="shared" ref="C33" si="26">SUM(D33:F33)</f>
        <v>354310</v>
      </c>
      <c r="D33" s="18">
        <v>354310</v>
      </c>
      <c r="E33" s="18">
        <v>0</v>
      </c>
      <c r="F33" s="18">
        <v>0</v>
      </c>
    </row>
    <row r="34" spans="1:6" ht="25.5">
      <c r="A34" s="33" t="s">
        <v>111</v>
      </c>
      <c r="B34" s="53">
        <v>44760</v>
      </c>
      <c r="C34" s="19">
        <f t="shared" ref="C34" si="27">SUM(D34:F34)</f>
        <v>90000</v>
      </c>
      <c r="D34" s="18">
        <v>0</v>
      </c>
      <c r="E34" s="18">
        <v>90000</v>
      </c>
      <c r="F34" s="18">
        <v>0</v>
      </c>
    </row>
    <row r="35" spans="1:6" ht="25.5">
      <c r="A35" s="33" t="s">
        <v>112</v>
      </c>
      <c r="B35" s="53">
        <v>44762</v>
      </c>
      <c r="C35" s="19">
        <f t="shared" ref="C35" si="28">SUM(D35:F35)</f>
        <v>1573.16</v>
      </c>
      <c r="D35" s="18">
        <v>1573.16</v>
      </c>
      <c r="E35" s="18">
        <v>0</v>
      </c>
      <c r="F35" s="18">
        <v>0</v>
      </c>
    </row>
    <row r="36" spans="1:6" ht="25.5">
      <c r="A36" s="33" t="s">
        <v>116</v>
      </c>
      <c r="B36" s="53">
        <v>44770</v>
      </c>
      <c r="C36" s="19">
        <f t="shared" ref="C36" si="29">SUM(D36:F36)</f>
        <v>3890000</v>
      </c>
      <c r="D36" s="18">
        <v>3890000</v>
      </c>
      <c r="E36" s="18">
        <v>0</v>
      </c>
      <c r="F36" s="18">
        <v>0</v>
      </c>
    </row>
    <row r="37" spans="1:6" ht="25.5">
      <c r="A37" s="33" t="s">
        <v>126</v>
      </c>
      <c r="B37" s="53">
        <v>44771</v>
      </c>
      <c r="C37" s="19">
        <f t="shared" ref="C37" si="30">SUM(D37:F37)</f>
        <v>376252</v>
      </c>
      <c r="D37" s="18">
        <v>55000</v>
      </c>
      <c r="E37" s="18">
        <v>321252</v>
      </c>
      <c r="F37" s="18">
        <v>0</v>
      </c>
    </row>
    <row r="38" spans="1:6" ht="25.5">
      <c r="A38" s="33" t="s">
        <v>128</v>
      </c>
      <c r="B38" s="53">
        <v>44771</v>
      </c>
      <c r="C38" s="19">
        <f t="shared" ref="C38" si="31">SUM(D38:F38)</f>
        <v>183458</v>
      </c>
      <c r="D38" s="18">
        <v>183458</v>
      </c>
      <c r="E38" s="18">
        <v>0</v>
      </c>
      <c r="F38" s="18">
        <v>0</v>
      </c>
    </row>
    <row r="39" spans="1:6" ht="25.5">
      <c r="A39" s="33" t="s">
        <v>136</v>
      </c>
      <c r="B39" s="53">
        <v>44795</v>
      </c>
      <c r="C39" s="19">
        <f t="shared" ref="C39" si="32">SUM(D39:F39)</f>
        <v>44231.71</v>
      </c>
      <c r="D39" s="18">
        <v>38400</v>
      </c>
      <c r="E39" s="18">
        <v>5831.71</v>
      </c>
      <c r="F39" s="18">
        <v>0</v>
      </c>
    </row>
    <row r="40" spans="1:6" ht="25.5">
      <c r="A40" s="33" t="s">
        <v>138</v>
      </c>
      <c r="B40" s="53">
        <v>44795</v>
      </c>
      <c r="C40" s="19">
        <f t="shared" ref="C40" si="33">SUM(D40:F40)</f>
        <v>5914</v>
      </c>
      <c r="D40" s="18">
        <v>5914</v>
      </c>
      <c r="E40" s="18">
        <v>0</v>
      </c>
      <c r="F40" s="18">
        <v>0</v>
      </c>
    </row>
    <row r="41" spans="1:6" ht="25.5">
      <c r="A41" s="33" t="s">
        <v>142</v>
      </c>
      <c r="B41" s="53">
        <v>44799</v>
      </c>
      <c r="C41" s="19">
        <f t="shared" ref="C41" si="34">SUM(D41:F41)</f>
        <v>602336</v>
      </c>
      <c r="D41" s="18">
        <v>602336</v>
      </c>
      <c r="E41" s="18">
        <v>0</v>
      </c>
      <c r="F41" s="18">
        <v>0</v>
      </c>
    </row>
    <row r="42" spans="1:6" ht="25.5">
      <c r="A42" s="33" t="s">
        <v>146</v>
      </c>
      <c r="B42" s="53">
        <v>44804</v>
      </c>
      <c r="C42" s="19">
        <f t="shared" ref="C42" si="35">SUM(D42:F42)</f>
        <v>148923.70000000001</v>
      </c>
      <c r="D42" s="18">
        <v>148923.70000000001</v>
      </c>
      <c r="E42" s="18">
        <v>0</v>
      </c>
      <c r="F42" s="18">
        <v>0</v>
      </c>
    </row>
    <row r="43" spans="1:6" ht="25.5">
      <c r="A43" s="33" t="s">
        <v>150</v>
      </c>
      <c r="B43" s="53">
        <v>44817</v>
      </c>
      <c r="C43" s="19">
        <f t="shared" ref="C43" si="36">SUM(D43:F43)</f>
        <v>100160</v>
      </c>
      <c r="D43" s="18">
        <v>100160</v>
      </c>
      <c r="E43" s="18">
        <v>0</v>
      </c>
      <c r="F43" s="18">
        <v>0</v>
      </c>
    </row>
    <row r="44" spans="1:6" ht="25.5">
      <c r="A44" s="33" t="s">
        <v>152</v>
      </c>
      <c r="B44" s="53">
        <v>44824</v>
      </c>
      <c r="C44" s="19">
        <f t="shared" ref="C44" si="37">SUM(D44:F44)</f>
        <v>18210</v>
      </c>
      <c r="D44" s="18">
        <v>18210</v>
      </c>
      <c r="E44" s="18">
        <v>0</v>
      </c>
      <c r="F44" s="18">
        <v>0</v>
      </c>
    </row>
    <row r="45" spans="1:6" ht="25.5">
      <c r="A45" s="33" t="s">
        <v>156</v>
      </c>
      <c r="B45" s="53">
        <v>44833</v>
      </c>
      <c r="C45" s="19">
        <f t="shared" ref="C45" si="38">SUM(D45:F45)</f>
        <v>4335000</v>
      </c>
      <c r="D45" s="18">
        <v>4335000</v>
      </c>
      <c r="E45" s="18">
        <v>0</v>
      </c>
      <c r="F45" s="18">
        <v>0</v>
      </c>
    </row>
    <row r="46" spans="1:6" ht="25.5">
      <c r="A46" s="33" t="s">
        <v>158</v>
      </c>
      <c r="B46" s="53">
        <v>44833</v>
      </c>
      <c r="C46" s="19">
        <f t="shared" ref="C46" si="39">SUM(D46:F46)</f>
        <v>158891.08000000002</v>
      </c>
      <c r="D46" s="18">
        <v>35100.36</v>
      </c>
      <c r="E46" s="18">
        <v>123790.72</v>
      </c>
      <c r="F46" s="18">
        <v>0</v>
      </c>
    </row>
    <row r="47" spans="1:6" ht="25.5">
      <c r="A47" s="33" t="s">
        <v>160</v>
      </c>
      <c r="B47" s="53">
        <v>44833</v>
      </c>
      <c r="C47" s="19">
        <f t="shared" ref="C47" si="40">SUM(D47:F47)</f>
        <v>113670.31</v>
      </c>
      <c r="D47" s="18">
        <v>113670.31</v>
      </c>
      <c r="E47" s="18">
        <v>0</v>
      </c>
      <c r="F47" s="18">
        <v>0</v>
      </c>
    </row>
    <row r="48" spans="1:6" ht="25.5">
      <c r="A48" s="33" t="s">
        <v>164</v>
      </c>
      <c r="B48" s="53">
        <v>44844</v>
      </c>
      <c r="C48" s="19">
        <f t="shared" ref="C48" si="41">SUM(D48:F48)</f>
        <v>5462</v>
      </c>
      <c r="D48" s="18">
        <v>5462</v>
      </c>
      <c r="E48" s="18">
        <v>0</v>
      </c>
      <c r="F48" s="18">
        <v>0</v>
      </c>
    </row>
    <row r="49" spans="1:6" ht="25.5">
      <c r="A49" s="33" t="s">
        <v>166</v>
      </c>
      <c r="B49" s="53">
        <v>44846</v>
      </c>
      <c r="C49" s="19">
        <f t="shared" ref="C49" si="42">SUM(D49:F49)</f>
        <v>4105500</v>
      </c>
      <c r="D49" s="18">
        <v>4105500</v>
      </c>
      <c r="E49" s="18">
        <v>0</v>
      </c>
      <c r="F49" s="18">
        <v>0</v>
      </c>
    </row>
    <row r="50" spans="1:6" ht="25.5">
      <c r="A50" s="33" t="s">
        <v>169</v>
      </c>
      <c r="B50" s="53">
        <v>44851</v>
      </c>
      <c r="C50" s="19">
        <f t="shared" ref="C50" si="43">SUM(D50:F50)</f>
        <v>20687</v>
      </c>
      <c r="D50" s="18">
        <v>20687</v>
      </c>
      <c r="E50" s="18">
        <v>0</v>
      </c>
      <c r="F50" s="18">
        <v>0</v>
      </c>
    </row>
    <row r="51" spans="1:6" ht="25.5">
      <c r="A51" s="33" t="s">
        <v>171</v>
      </c>
      <c r="B51" s="53">
        <v>44851</v>
      </c>
      <c r="C51" s="19">
        <f t="shared" ref="C51" si="44">SUM(D51:F51)</f>
        <v>792445.17</v>
      </c>
      <c r="D51" s="18">
        <v>0</v>
      </c>
      <c r="E51" s="18">
        <v>792445.17</v>
      </c>
      <c r="F51" s="18">
        <v>0</v>
      </c>
    </row>
    <row r="52" spans="1:6" ht="25.5">
      <c r="A52" s="33" t="s">
        <v>175</v>
      </c>
      <c r="B52" s="53">
        <v>44858</v>
      </c>
      <c r="C52" s="19">
        <f t="shared" ref="C52" si="45">SUM(D52:F52)</f>
        <v>80456</v>
      </c>
      <c r="D52" s="18">
        <v>80456</v>
      </c>
      <c r="E52" s="18">
        <v>0</v>
      </c>
      <c r="F52" s="18">
        <v>0</v>
      </c>
    </row>
    <row r="53" spans="1:6" ht="25.5">
      <c r="A53" s="33" t="s">
        <v>177</v>
      </c>
      <c r="B53" s="53">
        <v>44858</v>
      </c>
      <c r="C53" s="19">
        <f t="shared" ref="C53" si="46">SUM(D53:F53)</f>
        <v>285986</v>
      </c>
      <c r="D53" s="18">
        <v>0</v>
      </c>
      <c r="E53" s="18">
        <v>265986</v>
      </c>
      <c r="F53" s="18">
        <v>20000</v>
      </c>
    </row>
    <row r="54" spans="1:6" ht="25.5">
      <c r="A54" s="33" t="s">
        <v>181</v>
      </c>
      <c r="B54" s="53">
        <v>44861</v>
      </c>
      <c r="C54" s="19">
        <f t="shared" ref="C54" si="47">SUM(D54:F54)</f>
        <v>9726000</v>
      </c>
      <c r="D54" s="18">
        <v>9726000</v>
      </c>
      <c r="E54" s="18">
        <v>0</v>
      </c>
      <c r="F54" s="18">
        <v>0</v>
      </c>
    </row>
    <row r="55" spans="1:6" ht="25.5">
      <c r="A55" s="33" t="s">
        <v>182</v>
      </c>
      <c r="B55" s="53">
        <v>44861</v>
      </c>
      <c r="C55" s="19">
        <f t="shared" ref="C55" si="48">SUM(D55:F55)</f>
        <v>175147.08</v>
      </c>
      <c r="D55" s="18">
        <v>175147.08</v>
      </c>
      <c r="E55" s="18">
        <v>0</v>
      </c>
      <c r="F55" s="18">
        <v>0</v>
      </c>
    </row>
    <row r="56" spans="1:6" ht="25.5">
      <c r="A56" s="33" t="s">
        <v>191</v>
      </c>
      <c r="B56" s="53">
        <v>44883</v>
      </c>
      <c r="C56" s="19">
        <f t="shared" ref="C56" si="49">SUM(D56:F56)</f>
        <v>959578.83</v>
      </c>
      <c r="D56" s="18">
        <v>959578.83</v>
      </c>
      <c r="E56" s="18">
        <v>0</v>
      </c>
      <c r="F56" s="18">
        <v>0</v>
      </c>
    </row>
    <row r="57" spans="1:6" ht="25.5">
      <c r="A57" s="33" t="s">
        <v>192</v>
      </c>
      <c r="B57" s="53">
        <v>44883</v>
      </c>
      <c r="C57" s="19">
        <f t="shared" ref="C57" si="50">SUM(D57:F57)</f>
        <v>126515</v>
      </c>
      <c r="D57" s="18">
        <v>126515</v>
      </c>
      <c r="E57" s="18">
        <v>0</v>
      </c>
      <c r="F57" s="18">
        <v>0</v>
      </c>
    </row>
    <row r="58" spans="1:6" ht="25.5">
      <c r="A58" s="33" t="s">
        <v>194</v>
      </c>
      <c r="B58" s="53">
        <v>44883</v>
      </c>
      <c r="C58" s="19">
        <f t="shared" ref="C58" si="51">SUM(D58:F58)</f>
        <v>65661.47</v>
      </c>
      <c r="D58" s="18">
        <v>0</v>
      </c>
      <c r="E58" s="18">
        <v>65661.47</v>
      </c>
      <c r="F58" s="18">
        <v>0</v>
      </c>
    </row>
    <row r="59" spans="1:6" ht="25.5">
      <c r="A59" s="33" t="s">
        <v>198</v>
      </c>
      <c r="B59" s="53">
        <v>44893</v>
      </c>
      <c r="C59" s="19">
        <f t="shared" ref="C59" si="52">SUM(D59:F59)</f>
        <v>69336</v>
      </c>
      <c r="D59" s="18">
        <v>69336</v>
      </c>
      <c r="E59" s="18">
        <v>0</v>
      </c>
      <c r="F59" s="18">
        <v>0</v>
      </c>
    </row>
    <row r="60" spans="1:6" ht="25.5">
      <c r="A60" s="33" t="s">
        <v>211</v>
      </c>
      <c r="B60" s="53">
        <v>44895</v>
      </c>
      <c r="C60" s="19">
        <f t="shared" ref="C60" si="53">SUM(D60:F60)</f>
        <v>2113000</v>
      </c>
      <c r="D60" s="18">
        <v>2113000</v>
      </c>
      <c r="E60" s="18">
        <v>0</v>
      </c>
      <c r="F60" s="18">
        <v>0</v>
      </c>
    </row>
    <row r="61" spans="1:6" ht="25.5">
      <c r="A61" s="33" t="s">
        <v>212</v>
      </c>
      <c r="B61" s="53">
        <v>44895</v>
      </c>
      <c r="C61" s="19">
        <f t="shared" ref="C61" si="54">SUM(D61:F61)</f>
        <v>175996</v>
      </c>
      <c r="D61" s="18">
        <v>175996</v>
      </c>
      <c r="E61" s="18">
        <v>0</v>
      </c>
      <c r="F61" s="18">
        <v>0</v>
      </c>
    </row>
    <row r="62" spans="1:6" ht="25.5">
      <c r="A62" s="33" t="s">
        <v>218</v>
      </c>
      <c r="B62" s="53">
        <v>44910</v>
      </c>
      <c r="C62" s="19">
        <f t="shared" ref="C62" si="55">SUM(D62:F62)</f>
        <v>28411.54</v>
      </c>
      <c r="D62" s="18">
        <v>28411.54</v>
      </c>
      <c r="E62" s="18">
        <v>0</v>
      </c>
      <c r="F62" s="18">
        <v>0</v>
      </c>
    </row>
    <row r="63" spans="1:6" ht="25.5">
      <c r="A63" s="33" t="s">
        <v>220</v>
      </c>
      <c r="B63" s="53">
        <v>44910</v>
      </c>
      <c r="C63" s="19">
        <f t="shared" ref="C63" si="56">SUM(D63:F63)</f>
        <v>207259.11</v>
      </c>
      <c r="D63" s="18">
        <v>207259.11</v>
      </c>
      <c r="E63" s="18">
        <v>0</v>
      </c>
      <c r="F63" s="18">
        <v>0</v>
      </c>
    </row>
    <row r="64" spans="1:6" ht="25.5">
      <c r="A64" s="33" t="s">
        <v>222</v>
      </c>
      <c r="B64" s="53">
        <v>44910</v>
      </c>
      <c r="C64" s="64">
        <f t="shared" ref="C64" si="57">SUM(D64:F64)</f>
        <v>-69362</v>
      </c>
      <c r="D64" s="63">
        <v>-69362</v>
      </c>
      <c r="E64" s="18">
        <v>0</v>
      </c>
      <c r="F64" s="18">
        <v>0</v>
      </c>
    </row>
    <row r="65" spans="1:6" ht="25.5">
      <c r="A65" s="33" t="s">
        <v>226</v>
      </c>
      <c r="B65" s="53">
        <v>44916</v>
      </c>
      <c r="C65" s="19">
        <f t="shared" ref="C65" si="58">SUM(D65:F65)</f>
        <v>20240</v>
      </c>
      <c r="D65" s="18">
        <v>20240</v>
      </c>
      <c r="E65" s="18">
        <v>0</v>
      </c>
      <c r="F65" s="18">
        <v>0</v>
      </c>
    </row>
    <row r="66" spans="1:6" ht="25.5">
      <c r="A66" s="33" t="s">
        <v>227</v>
      </c>
      <c r="B66" s="53">
        <v>44917</v>
      </c>
      <c r="C66" s="19">
        <f t="shared" ref="C66" si="59">SUM(D66:F66)</f>
        <v>120852.34</v>
      </c>
      <c r="D66" s="18">
        <v>120852.34</v>
      </c>
      <c r="E66" s="18">
        <v>0</v>
      </c>
      <c r="F66" s="18">
        <v>0</v>
      </c>
    </row>
    <row r="67" spans="1:6" ht="25.5">
      <c r="A67" s="33" t="s">
        <v>231</v>
      </c>
      <c r="B67" s="53">
        <v>44917</v>
      </c>
      <c r="C67" s="19">
        <f t="shared" ref="C67" si="60">SUM(D67:F67)</f>
        <v>9401.24</v>
      </c>
      <c r="D67" s="18">
        <v>9401.24</v>
      </c>
      <c r="E67" s="18">
        <v>0</v>
      </c>
      <c r="F67" s="18">
        <v>0</v>
      </c>
    </row>
    <row r="68" spans="1:6" ht="25.5">
      <c r="A68" s="33" t="s">
        <v>233</v>
      </c>
      <c r="B68" s="53">
        <v>44918</v>
      </c>
      <c r="C68" s="19">
        <f t="shared" ref="C68" si="61">SUM(D68:F68)</f>
        <v>78309</v>
      </c>
      <c r="D68" s="18">
        <v>78309</v>
      </c>
      <c r="E68" s="18">
        <v>0</v>
      </c>
      <c r="F68" s="18">
        <v>0</v>
      </c>
    </row>
    <row r="69" spans="1:6" ht="25.5">
      <c r="A69" s="33" t="s">
        <v>239</v>
      </c>
      <c r="B69" s="53">
        <v>44924</v>
      </c>
      <c r="C69" s="64">
        <f t="shared" ref="C69" si="62">SUM(D69:F69)</f>
        <v>-62174.13</v>
      </c>
      <c r="D69" s="18">
        <v>0</v>
      </c>
      <c r="E69" s="63">
        <v>-62174.13</v>
      </c>
      <c r="F6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7"/>
  <sheetViews>
    <sheetView workbookViewId="0"/>
  </sheetViews>
  <sheetFormatPr defaultColWidth="9"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54</v>
      </c>
    </row>
    <row r="2" spans="1:6" s="20" customFormat="1" ht="25.5" customHeight="1">
      <c r="A2" s="68" t="s">
        <v>26</v>
      </c>
      <c r="B2" s="68" t="s">
        <v>25</v>
      </c>
      <c r="C2" s="69" t="s">
        <v>24</v>
      </c>
      <c r="D2" s="70" t="s">
        <v>28</v>
      </c>
      <c r="E2" s="71"/>
      <c r="F2" s="72"/>
    </row>
    <row r="3" spans="1:6" s="20" customFormat="1" ht="38.25" customHeight="1">
      <c r="A3" s="68"/>
      <c r="B3" s="68"/>
      <c r="C3" s="69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196679777.45000008</v>
      </c>
      <c r="D5" s="21">
        <f>SUM(D6:D100)</f>
        <v>171557846.90000007</v>
      </c>
      <c r="E5" s="21">
        <f>SUM(E6:E100)</f>
        <v>24931930.550000001</v>
      </c>
      <c r="F5" s="21">
        <f>SUM(F6:F100)</f>
        <v>190000</v>
      </c>
    </row>
    <row r="6" spans="1:6" s="17" customFormat="1" ht="25.5">
      <c r="A6" s="33" t="s">
        <v>48</v>
      </c>
      <c r="B6" s="53">
        <v>44552</v>
      </c>
      <c r="C6" s="19">
        <f t="shared" ref="C6:C7" si="0">SUM(D6:F6)</f>
        <v>158380000</v>
      </c>
      <c r="D6" s="18">
        <v>136744523</v>
      </c>
      <c r="E6" s="18">
        <v>21522477</v>
      </c>
      <c r="F6" s="18">
        <v>113000</v>
      </c>
    </row>
    <row r="7" spans="1:6" ht="25.5">
      <c r="A7" s="33" t="s">
        <v>58</v>
      </c>
      <c r="B7" s="53">
        <v>44574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59</v>
      </c>
      <c r="B8" s="53">
        <v>44588</v>
      </c>
      <c r="C8" s="19">
        <f t="shared" ref="C8" si="1">SUM(D8:F8)</f>
        <v>3343.15</v>
      </c>
      <c r="D8" s="18">
        <v>0</v>
      </c>
      <c r="E8" s="18">
        <v>3343.15</v>
      </c>
      <c r="F8" s="18">
        <v>0</v>
      </c>
    </row>
    <row r="9" spans="1:6" ht="25.5">
      <c r="A9" s="33" t="s">
        <v>61</v>
      </c>
      <c r="B9" s="53">
        <v>44610</v>
      </c>
      <c r="C9" s="19">
        <f t="shared" ref="C9" si="2">SUM(D9:F9)</f>
        <v>0</v>
      </c>
      <c r="D9" s="18">
        <v>0</v>
      </c>
      <c r="E9" s="18">
        <v>0</v>
      </c>
      <c r="F9" s="18">
        <v>0</v>
      </c>
    </row>
    <row r="10" spans="1:6" ht="25.5">
      <c r="A10" s="33" t="s">
        <v>62</v>
      </c>
      <c r="B10" s="53">
        <v>44616</v>
      </c>
      <c r="C10" s="19">
        <f t="shared" ref="C10" si="3">SUM(D10:F10)</f>
        <v>364075.59</v>
      </c>
      <c r="D10" s="18">
        <v>364075.59</v>
      </c>
      <c r="E10" s="18">
        <v>0</v>
      </c>
      <c r="F10" s="18">
        <v>0</v>
      </c>
    </row>
    <row r="11" spans="1:6" ht="25.5">
      <c r="A11" s="33" t="s">
        <v>64</v>
      </c>
      <c r="B11" s="53">
        <v>44621</v>
      </c>
      <c r="C11" s="19">
        <f t="shared" ref="C11" si="4">SUM(D11:F11)</f>
        <v>0</v>
      </c>
      <c r="D11" s="18">
        <v>0</v>
      </c>
      <c r="E11" s="18">
        <v>0</v>
      </c>
      <c r="F11" s="18">
        <v>0</v>
      </c>
    </row>
    <row r="12" spans="1:6" ht="25.5">
      <c r="A12" s="33" t="s">
        <v>66</v>
      </c>
      <c r="B12" s="53">
        <v>44637</v>
      </c>
      <c r="C12" s="19">
        <f t="shared" ref="C12" si="5">SUM(D12:F12)</f>
        <v>203864.71</v>
      </c>
      <c r="D12" s="18">
        <v>0</v>
      </c>
      <c r="E12" s="18">
        <v>156864.71</v>
      </c>
      <c r="F12" s="18">
        <v>47000</v>
      </c>
    </row>
    <row r="13" spans="1:6" ht="25.5">
      <c r="A13" s="33" t="s">
        <v>69</v>
      </c>
      <c r="B13" s="53">
        <v>44651</v>
      </c>
      <c r="C13" s="19">
        <f t="shared" ref="C13" si="6">SUM(D13:F13)</f>
        <v>768620</v>
      </c>
      <c r="D13" s="18">
        <v>768620</v>
      </c>
      <c r="E13" s="18">
        <v>0</v>
      </c>
      <c r="F13" s="18">
        <v>0</v>
      </c>
    </row>
    <row r="14" spans="1:6" ht="25.5">
      <c r="A14" s="33" t="s">
        <v>70</v>
      </c>
      <c r="B14" s="53">
        <v>44651</v>
      </c>
      <c r="C14" s="19">
        <f t="shared" ref="C14" si="7">SUM(D14:F14)</f>
        <v>6506</v>
      </c>
      <c r="D14" s="18">
        <v>6506</v>
      </c>
      <c r="E14" s="18">
        <v>0</v>
      </c>
      <c r="F14" s="18">
        <v>0</v>
      </c>
    </row>
    <row r="15" spans="1:6" ht="25.5">
      <c r="A15" s="33" t="s">
        <v>72</v>
      </c>
      <c r="B15" s="53">
        <v>44651</v>
      </c>
      <c r="C15" s="19">
        <f t="shared" ref="C15" si="8">SUM(D15:F15)</f>
        <v>0</v>
      </c>
      <c r="D15" s="18">
        <v>0</v>
      </c>
      <c r="E15" s="18">
        <v>0</v>
      </c>
      <c r="F15" s="18">
        <v>0</v>
      </c>
    </row>
    <row r="16" spans="1:6" ht="25.5">
      <c r="A16" s="33" t="s">
        <v>73</v>
      </c>
      <c r="B16" s="53">
        <v>44656</v>
      </c>
      <c r="C16" s="19">
        <f t="shared" ref="C16" si="9">SUM(D16:F16)</f>
        <v>103000</v>
      </c>
      <c r="D16" s="18">
        <v>103000</v>
      </c>
      <c r="E16" s="18">
        <v>0</v>
      </c>
      <c r="F16" s="18">
        <v>0</v>
      </c>
    </row>
    <row r="17" spans="1:6" ht="25.5">
      <c r="A17" s="33" t="s">
        <v>76</v>
      </c>
      <c r="B17" s="53">
        <v>44665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3" t="s">
        <v>78</v>
      </c>
      <c r="B18" s="53">
        <v>44670</v>
      </c>
      <c r="C18" s="19">
        <f t="shared" ref="C18" si="11">SUM(D18:F18)</f>
        <v>561000</v>
      </c>
      <c r="D18" s="18">
        <v>0</v>
      </c>
      <c r="E18" s="18">
        <v>561000</v>
      </c>
      <c r="F18" s="18">
        <v>0</v>
      </c>
    </row>
    <row r="19" spans="1:6" ht="25.5">
      <c r="A19" s="33" t="s">
        <v>80</v>
      </c>
      <c r="B19" s="53">
        <v>44672</v>
      </c>
      <c r="C19" s="19">
        <f t="shared" ref="C19" si="12">SUM(D19:F19)</f>
        <v>141800</v>
      </c>
      <c r="D19" s="18">
        <v>141800</v>
      </c>
      <c r="E19" s="18">
        <v>0</v>
      </c>
      <c r="F19" s="18">
        <v>0</v>
      </c>
    </row>
    <row r="20" spans="1:6" ht="25.5">
      <c r="A20" s="33" t="s">
        <v>82</v>
      </c>
      <c r="B20" s="53">
        <v>44677</v>
      </c>
      <c r="C20" s="19">
        <f t="shared" ref="C20" si="13">SUM(D20:F20)</f>
        <v>633401.59999999998</v>
      </c>
      <c r="D20" s="18">
        <v>0</v>
      </c>
      <c r="E20" s="18">
        <v>633401.59999999998</v>
      </c>
      <c r="F20" s="18">
        <v>0</v>
      </c>
    </row>
    <row r="21" spans="1:6" ht="25.5">
      <c r="A21" s="33" t="s">
        <v>83</v>
      </c>
      <c r="B21" s="53">
        <v>44677</v>
      </c>
      <c r="C21" s="19">
        <f t="shared" ref="C21" si="14">SUM(D21:F21)</f>
        <v>71134.149999999994</v>
      </c>
      <c r="D21" s="18">
        <v>71134.149999999994</v>
      </c>
      <c r="E21" s="18">
        <v>0</v>
      </c>
      <c r="F21" s="18">
        <v>0</v>
      </c>
    </row>
    <row r="22" spans="1:6" ht="25.5">
      <c r="A22" s="33" t="s">
        <v>84</v>
      </c>
      <c r="B22" s="53">
        <v>44687</v>
      </c>
      <c r="C22" s="19">
        <f t="shared" ref="C22" si="15">SUM(D22:F22)</f>
        <v>376768</v>
      </c>
      <c r="D22" s="18">
        <v>376768</v>
      </c>
      <c r="E22" s="18">
        <v>0</v>
      </c>
      <c r="F22" s="18">
        <v>0</v>
      </c>
    </row>
    <row r="23" spans="1:6" ht="25.5">
      <c r="A23" s="33" t="s">
        <v>85</v>
      </c>
      <c r="B23" s="53">
        <v>44690</v>
      </c>
      <c r="C23" s="19">
        <f t="shared" ref="C23" si="16">SUM(D23:F23)</f>
        <v>0</v>
      </c>
      <c r="D23" s="18">
        <v>0</v>
      </c>
      <c r="E23" s="18">
        <v>0</v>
      </c>
      <c r="F23" s="18">
        <v>0</v>
      </c>
    </row>
    <row r="24" spans="1:6" ht="25.5">
      <c r="A24" s="33" t="s">
        <v>86</v>
      </c>
      <c r="B24" s="53">
        <v>44691</v>
      </c>
      <c r="C24" s="19">
        <f t="shared" ref="C24" si="17">SUM(D24:F24)</f>
        <v>141620</v>
      </c>
      <c r="D24" s="18">
        <v>141620</v>
      </c>
      <c r="E24" s="18">
        <v>0</v>
      </c>
      <c r="F24" s="18">
        <v>0</v>
      </c>
    </row>
    <row r="25" spans="1:6" ht="25.5">
      <c r="A25" s="33" t="s">
        <v>87</v>
      </c>
      <c r="B25" s="53">
        <v>44692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3" t="s">
        <v>88</v>
      </c>
      <c r="B26" s="53">
        <v>44701</v>
      </c>
      <c r="C26" s="19">
        <f t="shared" ref="C26" si="19">SUM(D26:F26)</f>
        <v>331731</v>
      </c>
      <c r="D26" s="18">
        <v>80951</v>
      </c>
      <c r="E26" s="18">
        <v>250780</v>
      </c>
      <c r="F26" s="18">
        <v>0</v>
      </c>
    </row>
    <row r="27" spans="1:6" ht="25.5">
      <c r="A27" s="33" t="s">
        <v>89</v>
      </c>
      <c r="B27" s="53">
        <v>44701</v>
      </c>
      <c r="C27" s="19">
        <f t="shared" ref="C27" si="20">SUM(D27:F27)</f>
        <v>255663.65</v>
      </c>
      <c r="D27" s="18">
        <v>255663.65</v>
      </c>
      <c r="E27" s="18">
        <v>0</v>
      </c>
      <c r="F27" s="18">
        <v>0</v>
      </c>
    </row>
    <row r="28" spans="1:6" ht="25.5">
      <c r="A28" s="33" t="s">
        <v>94</v>
      </c>
      <c r="B28" s="53">
        <v>44707</v>
      </c>
      <c r="C28" s="19">
        <f t="shared" ref="C28" si="21">SUM(D28:F28)</f>
        <v>1378500</v>
      </c>
      <c r="D28" s="18">
        <v>1378500</v>
      </c>
      <c r="E28" s="18">
        <v>0</v>
      </c>
      <c r="F28" s="18">
        <v>0</v>
      </c>
    </row>
    <row r="29" spans="1:6" ht="25.5">
      <c r="A29" s="33" t="s">
        <v>95</v>
      </c>
      <c r="B29" s="53">
        <v>44707</v>
      </c>
      <c r="C29" s="19">
        <f t="shared" ref="C29" si="22">SUM(D29:F29)</f>
        <v>45000</v>
      </c>
      <c r="D29" s="18">
        <v>45000</v>
      </c>
      <c r="E29" s="18">
        <v>0</v>
      </c>
      <c r="F29" s="18">
        <v>0</v>
      </c>
    </row>
    <row r="30" spans="1:6" ht="25.5">
      <c r="A30" s="33" t="s">
        <v>96</v>
      </c>
      <c r="B30" s="53">
        <v>44708</v>
      </c>
      <c r="C30" s="19">
        <f t="shared" ref="C30" si="23">SUM(D30:F30)</f>
        <v>173740</v>
      </c>
      <c r="D30" s="18">
        <v>173740</v>
      </c>
      <c r="E30" s="18">
        <v>0</v>
      </c>
      <c r="F30" s="18">
        <v>0</v>
      </c>
    </row>
    <row r="31" spans="1:6" ht="25.5">
      <c r="A31" s="33" t="s">
        <v>97</v>
      </c>
      <c r="B31" s="53">
        <v>44713</v>
      </c>
      <c r="C31" s="19">
        <f t="shared" ref="C31" si="24">SUM(D31:F31)</f>
        <v>308440</v>
      </c>
      <c r="D31" s="18">
        <v>308440</v>
      </c>
      <c r="E31" s="18">
        <v>0</v>
      </c>
      <c r="F31" s="18">
        <v>0</v>
      </c>
    </row>
    <row r="32" spans="1:6" ht="25.5">
      <c r="A32" s="33" t="s">
        <v>98</v>
      </c>
      <c r="B32" s="53">
        <v>44718</v>
      </c>
      <c r="C32" s="19">
        <f t="shared" ref="C32" si="25">SUM(D32:F32)</f>
        <v>181713</v>
      </c>
      <c r="D32" s="18">
        <v>181713</v>
      </c>
      <c r="E32" s="18">
        <v>0</v>
      </c>
      <c r="F32" s="18">
        <v>0</v>
      </c>
    </row>
    <row r="33" spans="1:6" ht="25.5">
      <c r="A33" s="33" t="s">
        <v>99</v>
      </c>
      <c r="B33" s="53">
        <v>44726</v>
      </c>
      <c r="C33" s="19">
        <f t="shared" ref="C33" si="26">SUM(D33:F33)</f>
        <v>350600</v>
      </c>
      <c r="D33" s="18">
        <v>350600</v>
      </c>
      <c r="E33" s="18">
        <v>0</v>
      </c>
      <c r="F33" s="18">
        <v>0</v>
      </c>
    </row>
    <row r="34" spans="1:6" ht="25.5">
      <c r="A34" s="33" t="s">
        <v>100</v>
      </c>
      <c r="B34" s="53">
        <v>44729</v>
      </c>
      <c r="C34" s="19">
        <f t="shared" ref="C34" si="27">SUM(D34:F34)</f>
        <v>201271.15</v>
      </c>
      <c r="D34" s="18">
        <v>0</v>
      </c>
      <c r="E34" s="18">
        <v>201271.15</v>
      </c>
      <c r="F34" s="18">
        <v>0</v>
      </c>
    </row>
    <row r="35" spans="1:6" ht="25.5">
      <c r="A35" s="33" t="s">
        <v>101</v>
      </c>
      <c r="B35" s="53">
        <v>44732</v>
      </c>
      <c r="C35" s="19">
        <f t="shared" ref="C35" si="28">SUM(D35:F35)</f>
        <v>0</v>
      </c>
      <c r="D35" s="18">
        <v>0</v>
      </c>
      <c r="E35" s="18">
        <v>0</v>
      </c>
      <c r="F35" s="18">
        <v>0</v>
      </c>
    </row>
    <row r="36" spans="1:6" ht="25.5">
      <c r="A36" s="33" t="s">
        <v>102</v>
      </c>
      <c r="B36" s="53">
        <v>44735</v>
      </c>
      <c r="C36" s="19">
        <f t="shared" ref="C36" si="29">SUM(D36:F36)</f>
        <v>152227.84</v>
      </c>
      <c r="D36" s="18">
        <v>152227.84</v>
      </c>
      <c r="E36" s="18">
        <v>0</v>
      </c>
      <c r="F36" s="18">
        <v>0</v>
      </c>
    </row>
    <row r="37" spans="1:6" ht="25.5">
      <c r="A37" s="33" t="s">
        <v>105</v>
      </c>
      <c r="B37" s="53">
        <v>44742</v>
      </c>
      <c r="C37" s="19">
        <f t="shared" ref="C37" si="30">SUM(D37:F37)</f>
        <v>2145000</v>
      </c>
      <c r="D37" s="18">
        <v>2145000</v>
      </c>
      <c r="E37" s="18">
        <v>0</v>
      </c>
      <c r="F37" s="18">
        <v>0</v>
      </c>
    </row>
    <row r="38" spans="1:6" ht="25.5">
      <c r="A38" s="33" t="s">
        <v>106</v>
      </c>
      <c r="B38" s="53">
        <v>44742</v>
      </c>
      <c r="C38" s="19">
        <f t="shared" ref="C38" si="31">SUM(D38:F38)</f>
        <v>141040</v>
      </c>
      <c r="D38" s="18">
        <v>141040</v>
      </c>
      <c r="E38" s="18">
        <v>0</v>
      </c>
      <c r="F38" s="18">
        <v>0</v>
      </c>
    </row>
    <row r="39" spans="1:6" ht="25.5">
      <c r="A39" s="33" t="s">
        <v>107</v>
      </c>
      <c r="B39" s="53">
        <v>44742</v>
      </c>
      <c r="C39" s="19">
        <f t="shared" ref="C39" si="32">SUM(D39:F39)</f>
        <v>16080</v>
      </c>
      <c r="D39" s="18">
        <v>16080</v>
      </c>
      <c r="E39" s="18">
        <v>0</v>
      </c>
      <c r="F39" s="18">
        <v>0</v>
      </c>
    </row>
    <row r="40" spans="1:6" ht="25.5">
      <c r="A40" s="33" t="s">
        <v>108</v>
      </c>
      <c r="B40" s="53">
        <v>44748</v>
      </c>
      <c r="C40" s="19">
        <f t="shared" ref="C40" si="33">SUM(D40:F40)</f>
        <v>154000</v>
      </c>
      <c r="D40" s="18">
        <v>154000</v>
      </c>
      <c r="E40" s="18">
        <v>0</v>
      </c>
      <c r="F40" s="18">
        <v>0</v>
      </c>
    </row>
    <row r="41" spans="1:6" ht="25.5">
      <c r="A41" s="33" t="s">
        <v>109</v>
      </c>
      <c r="B41" s="53">
        <v>44750</v>
      </c>
      <c r="C41" s="19">
        <f t="shared" ref="C41" si="34">SUM(D41:F41)</f>
        <v>0</v>
      </c>
      <c r="D41" s="18">
        <v>0</v>
      </c>
      <c r="E41" s="18">
        <v>0</v>
      </c>
      <c r="F41" s="18">
        <v>0</v>
      </c>
    </row>
    <row r="42" spans="1:6" ht="25.5">
      <c r="A42" s="33" t="s">
        <v>110</v>
      </c>
      <c r="B42" s="53">
        <v>44760</v>
      </c>
      <c r="C42" s="19">
        <f t="shared" ref="C42" si="35">SUM(D42:F42)</f>
        <v>354310</v>
      </c>
      <c r="D42" s="18">
        <v>354310</v>
      </c>
      <c r="E42" s="18">
        <v>0</v>
      </c>
      <c r="F42" s="18">
        <v>0</v>
      </c>
    </row>
    <row r="43" spans="1:6" ht="25.5">
      <c r="A43" s="33" t="s">
        <v>111</v>
      </c>
      <c r="B43" s="53">
        <v>44760</v>
      </c>
      <c r="C43" s="19">
        <f t="shared" ref="C43" si="36">SUM(D43:F43)</f>
        <v>90000</v>
      </c>
      <c r="D43" s="18">
        <v>0</v>
      </c>
      <c r="E43" s="18">
        <v>90000</v>
      </c>
      <c r="F43" s="18">
        <v>0</v>
      </c>
    </row>
    <row r="44" spans="1:6" ht="25.5">
      <c r="A44" s="33" t="s">
        <v>112</v>
      </c>
      <c r="B44" s="53">
        <v>44762</v>
      </c>
      <c r="C44" s="19">
        <f t="shared" ref="C44" si="37">SUM(D44:F44)</f>
        <v>1573.16</v>
      </c>
      <c r="D44" s="18">
        <v>1573.16</v>
      </c>
      <c r="E44" s="18">
        <v>0</v>
      </c>
      <c r="F44" s="18">
        <v>0</v>
      </c>
    </row>
    <row r="45" spans="1:6" ht="25.5">
      <c r="A45" s="33" t="s">
        <v>113</v>
      </c>
      <c r="B45" s="53">
        <v>44764</v>
      </c>
      <c r="C45" s="19">
        <f t="shared" ref="C45" si="38">SUM(D45:F45)</f>
        <v>0</v>
      </c>
      <c r="D45" s="18">
        <v>0</v>
      </c>
      <c r="E45" s="18">
        <v>0</v>
      </c>
      <c r="F45" s="18">
        <v>0</v>
      </c>
    </row>
    <row r="46" spans="1:6" ht="25.5">
      <c r="A46" s="33" t="s">
        <v>116</v>
      </c>
      <c r="B46" s="53">
        <v>44770</v>
      </c>
      <c r="C46" s="19">
        <f t="shared" ref="C46" si="39">SUM(D46:F46)</f>
        <v>5125000</v>
      </c>
      <c r="D46" s="18">
        <v>5125000</v>
      </c>
      <c r="E46" s="18">
        <v>0</v>
      </c>
      <c r="F46" s="18">
        <v>0</v>
      </c>
    </row>
    <row r="47" spans="1:6" ht="25.5">
      <c r="A47" s="33" t="s">
        <v>126</v>
      </c>
      <c r="B47" s="53">
        <v>44771</v>
      </c>
      <c r="C47" s="19">
        <f t="shared" ref="C47" si="40">SUM(D47:F47)</f>
        <v>376252</v>
      </c>
      <c r="D47" s="18">
        <v>55000</v>
      </c>
      <c r="E47" s="18">
        <v>321252</v>
      </c>
      <c r="F47" s="18">
        <v>0</v>
      </c>
    </row>
    <row r="48" spans="1:6" ht="25.5">
      <c r="A48" s="33" t="s">
        <v>128</v>
      </c>
      <c r="B48" s="53">
        <v>44771</v>
      </c>
      <c r="C48" s="19">
        <f t="shared" ref="C48" si="41">SUM(D48:F48)</f>
        <v>183458</v>
      </c>
      <c r="D48" s="18">
        <v>183458</v>
      </c>
      <c r="E48" s="18">
        <v>0</v>
      </c>
      <c r="F48" s="18">
        <v>0</v>
      </c>
    </row>
    <row r="49" spans="1:6" ht="25.5">
      <c r="A49" s="33" t="s">
        <v>130</v>
      </c>
      <c r="B49" s="53">
        <v>44771</v>
      </c>
      <c r="C49" s="19">
        <f t="shared" ref="C49" si="42">SUM(D49:F49)</f>
        <v>0</v>
      </c>
      <c r="D49" s="18">
        <v>0</v>
      </c>
      <c r="E49" s="18">
        <v>0</v>
      </c>
      <c r="F49" s="18">
        <v>0</v>
      </c>
    </row>
    <row r="50" spans="1:6" ht="25.5">
      <c r="A50" s="33" t="s">
        <v>132</v>
      </c>
      <c r="B50" s="53">
        <v>44778</v>
      </c>
      <c r="C50" s="19">
        <f t="shared" ref="C50" si="43">SUM(D50:F50)</f>
        <v>0</v>
      </c>
      <c r="D50" s="18">
        <v>0</v>
      </c>
      <c r="E50" s="18">
        <v>0</v>
      </c>
      <c r="F50" s="18">
        <v>0</v>
      </c>
    </row>
    <row r="51" spans="1:6" ht="25.5">
      <c r="A51" s="33" t="s">
        <v>134</v>
      </c>
      <c r="B51" s="53">
        <v>44785</v>
      </c>
      <c r="C51" s="19">
        <f t="shared" ref="C51" si="44">SUM(D51:F51)</f>
        <v>0</v>
      </c>
      <c r="D51" s="18">
        <v>0</v>
      </c>
      <c r="E51" s="18">
        <v>0</v>
      </c>
      <c r="F51" s="18">
        <v>0</v>
      </c>
    </row>
    <row r="52" spans="1:6" ht="25.5">
      <c r="A52" s="33" t="s">
        <v>136</v>
      </c>
      <c r="B52" s="53">
        <v>44795</v>
      </c>
      <c r="C52" s="19">
        <f t="shared" ref="C52" si="45">SUM(D52:F52)</f>
        <v>44231.71</v>
      </c>
      <c r="D52" s="18">
        <v>38400</v>
      </c>
      <c r="E52" s="18">
        <v>5831.71</v>
      </c>
      <c r="F52" s="18">
        <v>0</v>
      </c>
    </row>
    <row r="53" spans="1:6" ht="25.5">
      <c r="A53" s="33" t="s">
        <v>138</v>
      </c>
      <c r="B53" s="53">
        <v>44795</v>
      </c>
      <c r="C53" s="19">
        <f t="shared" ref="C53" si="46">SUM(D53:F53)</f>
        <v>5914</v>
      </c>
      <c r="D53" s="18">
        <v>5914</v>
      </c>
      <c r="E53" s="18">
        <v>0</v>
      </c>
      <c r="F53" s="18">
        <v>0</v>
      </c>
    </row>
    <row r="54" spans="1:6" ht="25.5">
      <c r="A54" s="33" t="s">
        <v>140</v>
      </c>
      <c r="B54" s="53">
        <v>44798</v>
      </c>
      <c r="C54" s="19">
        <f t="shared" ref="C54" si="47">SUM(D54:F54)</f>
        <v>0</v>
      </c>
      <c r="D54" s="18">
        <v>0</v>
      </c>
      <c r="E54" s="18">
        <v>0</v>
      </c>
      <c r="F54" s="18">
        <v>0</v>
      </c>
    </row>
    <row r="55" spans="1:6" ht="25.5">
      <c r="A55" s="33" t="s">
        <v>142</v>
      </c>
      <c r="B55" s="53">
        <v>44799</v>
      </c>
      <c r="C55" s="19">
        <f t="shared" ref="C55" si="48">SUM(D55:F55)</f>
        <v>602336</v>
      </c>
      <c r="D55" s="18">
        <v>602336</v>
      </c>
      <c r="E55" s="18">
        <v>0</v>
      </c>
      <c r="F55" s="18">
        <v>0</v>
      </c>
    </row>
    <row r="56" spans="1:6" ht="25.5">
      <c r="A56" s="33" t="s">
        <v>144</v>
      </c>
      <c r="B56" s="53">
        <v>44803</v>
      </c>
      <c r="C56" s="19">
        <f t="shared" ref="C56" si="49">SUM(D56:F56)</f>
        <v>0</v>
      </c>
      <c r="D56" s="18">
        <v>0</v>
      </c>
      <c r="E56" s="18">
        <v>0</v>
      </c>
      <c r="F56" s="18">
        <v>0</v>
      </c>
    </row>
    <row r="57" spans="1:6" ht="25.5">
      <c r="A57" s="33" t="s">
        <v>146</v>
      </c>
      <c r="B57" s="53">
        <v>44804</v>
      </c>
      <c r="C57" s="19">
        <f t="shared" ref="C57" si="50">SUM(D57:F57)</f>
        <v>148923.70000000001</v>
      </c>
      <c r="D57" s="18">
        <v>148923.70000000001</v>
      </c>
      <c r="E57" s="18">
        <v>0</v>
      </c>
      <c r="F57" s="18">
        <v>0</v>
      </c>
    </row>
    <row r="58" spans="1:6" ht="25.5">
      <c r="A58" s="33" t="s">
        <v>148</v>
      </c>
      <c r="B58" s="53">
        <v>44816</v>
      </c>
      <c r="C58" s="19">
        <f t="shared" ref="C58" si="51">SUM(D58:F58)</f>
        <v>0</v>
      </c>
      <c r="D58" s="18">
        <v>0</v>
      </c>
      <c r="E58" s="18">
        <v>0</v>
      </c>
      <c r="F58" s="18">
        <v>0</v>
      </c>
    </row>
    <row r="59" spans="1:6" ht="25.5">
      <c r="A59" s="33" t="s">
        <v>150</v>
      </c>
      <c r="B59" s="53">
        <v>44817</v>
      </c>
      <c r="C59" s="19">
        <f t="shared" ref="C59" si="52">SUM(D59:F59)</f>
        <v>100160</v>
      </c>
      <c r="D59" s="18">
        <v>100160</v>
      </c>
      <c r="E59" s="18">
        <v>0</v>
      </c>
      <c r="F59" s="18">
        <v>0</v>
      </c>
    </row>
    <row r="60" spans="1:6" ht="25.5">
      <c r="A60" s="33" t="s">
        <v>152</v>
      </c>
      <c r="B60" s="53">
        <v>44824</v>
      </c>
      <c r="C60" s="19">
        <f t="shared" ref="C60" si="53">SUM(D60:F60)</f>
        <v>18210</v>
      </c>
      <c r="D60" s="18">
        <v>18210</v>
      </c>
      <c r="E60" s="18">
        <v>0</v>
      </c>
      <c r="F60" s="18">
        <v>0</v>
      </c>
    </row>
    <row r="61" spans="1:6" ht="25.5">
      <c r="A61" s="33" t="s">
        <v>156</v>
      </c>
      <c r="B61" s="53">
        <v>44833</v>
      </c>
      <c r="C61" s="19">
        <f t="shared" ref="C61" si="54">SUM(D61:F61)</f>
        <v>4935000</v>
      </c>
      <c r="D61" s="18">
        <v>4935000</v>
      </c>
      <c r="E61" s="18">
        <v>0</v>
      </c>
      <c r="F61" s="18">
        <v>0</v>
      </c>
    </row>
    <row r="62" spans="1:6" ht="25.5">
      <c r="A62" s="33" t="s">
        <v>158</v>
      </c>
      <c r="B62" s="53">
        <v>44833</v>
      </c>
      <c r="C62" s="19">
        <f t="shared" ref="C62" si="55">SUM(D62:F62)</f>
        <v>158891.08000000002</v>
      </c>
      <c r="D62" s="18">
        <v>35100.36</v>
      </c>
      <c r="E62" s="18">
        <v>123790.72</v>
      </c>
      <c r="F62" s="18">
        <v>0</v>
      </c>
    </row>
    <row r="63" spans="1:6" ht="25.5">
      <c r="A63" s="33" t="s">
        <v>160</v>
      </c>
      <c r="B63" s="53">
        <v>44833</v>
      </c>
      <c r="C63" s="19">
        <f t="shared" ref="C63" si="56">SUM(D63:F63)</f>
        <v>113670.31</v>
      </c>
      <c r="D63" s="18">
        <v>113670.31</v>
      </c>
      <c r="E63" s="18">
        <v>0</v>
      </c>
      <c r="F63" s="18">
        <v>0</v>
      </c>
    </row>
    <row r="64" spans="1:6" ht="25.5">
      <c r="A64" s="33" t="s">
        <v>162</v>
      </c>
      <c r="B64" s="53">
        <v>44833</v>
      </c>
      <c r="C64" s="19">
        <f t="shared" ref="C64" si="57">SUM(D64:F64)</f>
        <v>0</v>
      </c>
      <c r="D64" s="18">
        <v>0</v>
      </c>
      <c r="E64" s="18">
        <v>0</v>
      </c>
      <c r="F64" s="18">
        <v>0</v>
      </c>
    </row>
    <row r="65" spans="1:6" ht="25.5">
      <c r="A65" s="33" t="s">
        <v>164</v>
      </c>
      <c r="B65" s="53">
        <v>44844</v>
      </c>
      <c r="C65" s="19">
        <f t="shared" ref="C65" si="58">SUM(D65:F65)</f>
        <v>5462</v>
      </c>
      <c r="D65" s="18">
        <v>5462</v>
      </c>
      <c r="E65" s="18">
        <v>0</v>
      </c>
      <c r="F65" s="18">
        <v>0</v>
      </c>
    </row>
    <row r="66" spans="1:6" ht="25.5">
      <c r="A66" s="33" t="s">
        <v>166</v>
      </c>
      <c r="B66" s="53">
        <v>44846</v>
      </c>
      <c r="C66" s="19">
        <f t="shared" ref="C66" si="59">SUM(D66:F66)</f>
        <v>4105500</v>
      </c>
      <c r="D66" s="18">
        <v>4105500</v>
      </c>
      <c r="E66" s="18">
        <v>0</v>
      </c>
      <c r="F66" s="18">
        <v>0</v>
      </c>
    </row>
    <row r="67" spans="1:6" ht="25.5">
      <c r="A67" s="33" t="s">
        <v>167</v>
      </c>
      <c r="B67" s="53">
        <v>44848</v>
      </c>
      <c r="C67" s="19">
        <f t="shared" ref="C67" si="60">SUM(D67:F67)</f>
        <v>0</v>
      </c>
      <c r="D67" s="18">
        <v>0</v>
      </c>
      <c r="E67" s="18">
        <v>0</v>
      </c>
      <c r="F67" s="18">
        <v>0</v>
      </c>
    </row>
    <row r="68" spans="1:6" ht="25.5">
      <c r="A68" s="33" t="s">
        <v>169</v>
      </c>
      <c r="B68" s="53">
        <v>44851</v>
      </c>
      <c r="C68" s="19">
        <f t="shared" ref="C68" si="61">SUM(D68:F68)</f>
        <v>20687</v>
      </c>
      <c r="D68" s="18">
        <v>20687</v>
      </c>
      <c r="E68" s="18">
        <v>0</v>
      </c>
      <c r="F68" s="18">
        <v>0</v>
      </c>
    </row>
    <row r="69" spans="1:6" ht="25.5">
      <c r="A69" s="33" t="s">
        <v>171</v>
      </c>
      <c r="B69" s="53">
        <v>44851</v>
      </c>
      <c r="C69" s="19">
        <f t="shared" ref="C69" si="62">SUM(D69:F69)</f>
        <v>792445.17</v>
      </c>
      <c r="D69" s="18">
        <v>0</v>
      </c>
      <c r="E69" s="18">
        <v>792445.17</v>
      </c>
      <c r="F69" s="18">
        <v>0</v>
      </c>
    </row>
    <row r="70" spans="1:6" ht="25.5">
      <c r="A70" s="33" t="s">
        <v>173</v>
      </c>
      <c r="B70" s="53">
        <v>44855</v>
      </c>
      <c r="C70" s="19">
        <f t="shared" ref="C70" si="63">SUM(D70:F70)</f>
        <v>0</v>
      </c>
      <c r="D70" s="18">
        <v>0</v>
      </c>
      <c r="E70" s="18">
        <v>0</v>
      </c>
      <c r="F70" s="18">
        <v>0</v>
      </c>
    </row>
    <row r="71" spans="1:6" ht="25.5">
      <c r="A71" s="33" t="s">
        <v>175</v>
      </c>
      <c r="B71" s="53">
        <v>44858</v>
      </c>
      <c r="C71" s="19">
        <f t="shared" ref="C71" si="64">SUM(D71:F71)</f>
        <v>80456</v>
      </c>
      <c r="D71" s="18">
        <v>80456</v>
      </c>
      <c r="E71" s="18">
        <v>0</v>
      </c>
      <c r="F71" s="18">
        <v>0</v>
      </c>
    </row>
    <row r="72" spans="1:6" ht="25.5">
      <c r="A72" s="33" t="s">
        <v>177</v>
      </c>
      <c r="B72" s="53">
        <v>44858</v>
      </c>
      <c r="C72" s="19">
        <f t="shared" ref="C72" si="65">SUM(D72:F72)</f>
        <v>285986</v>
      </c>
      <c r="D72" s="18">
        <v>0</v>
      </c>
      <c r="E72" s="18">
        <v>265986</v>
      </c>
      <c r="F72" s="18">
        <v>20000</v>
      </c>
    </row>
    <row r="73" spans="1:6" ht="25.5">
      <c r="A73" s="33" t="s">
        <v>181</v>
      </c>
      <c r="B73" s="53">
        <v>44861</v>
      </c>
      <c r="C73" s="19">
        <f t="shared" ref="C73" si="66">SUM(D73:F73)</f>
        <v>7126000</v>
      </c>
      <c r="D73" s="18">
        <v>7126000</v>
      </c>
      <c r="E73" s="18">
        <v>0</v>
      </c>
      <c r="F73" s="18">
        <v>0</v>
      </c>
    </row>
    <row r="74" spans="1:6" ht="25.5">
      <c r="A74" s="33" t="s">
        <v>182</v>
      </c>
      <c r="B74" s="53">
        <v>44861</v>
      </c>
      <c r="C74" s="19">
        <f t="shared" ref="C74" si="67">SUM(D74:F74)</f>
        <v>175147.08</v>
      </c>
      <c r="D74" s="18">
        <v>175147.08</v>
      </c>
      <c r="E74" s="18">
        <v>0</v>
      </c>
      <c r="F74" s="18">
        <v>0</v>
      </c>
    </row>
    <row r="75" spans="1:6" ht="25.5">
      <c r="A75" s="33" t="s">
        <v>184</v>
      </c>
      <c r="B75" s="53">
        <v>44861</v>
      </c>
      <c r="C75" s="19">
        <f t="shared" ref="C75" si="68">SUM(D75:F75)</f>
        <v>0</v>
      </c>
      <c r="D75" s="18">
        <v>0</v>
      </c>
      <c r="E75" s="18">
        <v>0</v>
      </c>
      <c r="F75" s="18">
        <v>0</v>
      </c>
    </row>
    <row r="76" spans="1:6" ht="25.5">
      <c r="A76" s="33" t="s">
        <v>186</v>
      </c>
      <c r="B76" s="53">
        <v>44872</v>
      </c>
      <c r="C76" s="19">
        <f t="shared" ref="C76" si="69">SUM(D76:F76)</f>
        <v>0</v>
      </c>
      <c r="D76" s="18">
        <v>0</v>
      </c>
      <c r="E76" s="18">
        <v>0</v>
      </c>
      <c r="F76" s="18">
        <v>0</v>
      </c>
    </row>
    <row r="77" spans="1:6" ht="25.5">
      <c r="A77" s="33" t="s">
        <v>188</v>
      </c>
      <c r="B77" s="53">
        <v>44875</v>
      </c>
      <c r="C77" s="19">
        <f t="shared" ref="C77" si="70">SUM(D77:F77)</f>
        <v>0</v>
      </c>
      <c r="D77" s="18">
        <v>0</v>
      </c>
      <c r="E77" s="18">
        <v>0</v>
      </c>
      <c r="F77" s="18">
        <v>0</v>
      </c>
    </row>
    <row r="78" spans="1:6" ht="25.5">
      <c r="A78" s="33" t="s">
        <v>191</v>
      </c>
      <c r="B78" s="53">
        <v>44883</v>
      </c>
      <c r="C78" s="19">
        <f t="shared" ref="C78" si="71">SUM(D78:F78)</f>
        <v>959578.83</v>
      </c>
      <c r="D78" s="18">
        <v>959578.83</v>
      </c>
      <c r="E78" s="18">
        <v>0</v>
      </c>
      <c r="F78" s="18">
        <v>0</v>
      </c>
    </row>
    <row r="79" spans="1:6" ht="25.5">
      <c r="A79" s="33" t="s">
        <v>192</v>
      </c>
      <c r="B79" s="53">
        <v>44883</v>
      </c>
      <c r="C79" s="19">
        <f t="shared" ref="C79" si="72">SUM(D79:F79)</f>
        <v>126515</v>
      </c>
      <c r="D79" s="18">
        <v>126515</v>
      </c>
      <c r="E79" s="18">
        <v>0</v>
      </c>
      <c r="F79" s="18">
        <v>0</v>
      </c>
    </row>
    <row r="80" spans="1:6" ht="25.5">
      <c r="A80" s="33" t="s">
        <v>194</v>
      </c>
      <c r="B80" s="53">
        <v>44883</v>
      </c>
      <c r="C80" s="19">
        <f t="shared" ref="C80" si="73">SUM(D80:F80)</f>
        <v>65661.47</v>
      </c>
      <c r="D80" s="18">
        <v>0</v>
      </c>
      <c r="E80" s="18">
        <v>65661.47</v>
      </c>
      <c r="F80" s="18">
        <v>0</v>
      </c>
    </row>
    <row r="81" spans="1:6" ht="25.5">
      <c r="A81" s="33" t="s">
        <v>196</v>
      </c>
      <c r="B81" s="53">
        <v>44888</v>
      </c>
      <c r="C81" s="19">
        <f t="shared" ref="C81" si="74">SUM(D81:F81)</f>
        <v>0</v>
      </c>
      <c r="D81" s="18">
        <v>0</v>
      </c>
      <c r="E81" s="18">
        <v>0</v>
      </c>
      <c r="F81" s="18">
        <v>0</v>
      </c>
    </row>
    <row r="82" spans="1:6" ht="25.5">
      <c r="A82" s="33" t="s">
        <v>198</v>
      </c>
      <c r="B82" s="53">
        <v>44893</v>
      </c>
      <c r="C82" s="19">
        <f t="shared" ref="C82" si="75">SUM(D82:F82)</f>
        <v>69336</v>
      </c>
      <c r="D82" s="18">
        <v>69336</v>
      </c>
      <c r="E82" s="18">
        <v>0</v>
      </c>
      <c r="F82" s="18">
        <v>0</v>
      </c>
    </row>
    <row r="83" spans="1:6" ht="25.5">
      <c r="A83" s="33" t="s">
        <v>211</v>
      </c>
      <c r="B83" s="53">
        <v>44895</v>
      </c>
      <c r="C83" s="19">
        <f t="shared" ref="C83" si="76">SUM(D83:F83)</f>
        <v>2340000</v>
      </c>
      <c r="D83" s="18">
        <v>2340000</v>
      </c>
      <c r="E83" s="18">
        <v>0</v>
      </c>
      <c r="F83" s="18">
        <v>0</v>
      </c>
    </row>
    <row r="84" spans="1:6" ht="25.5">
      <c r="A84" s="33" t="s">
        <v>212</v>
      </c>
      <c r="B84" s="53">
        <v>44895</v>
      </c>
      <c r="C84" s="19">
        <f t="shared" ref="C84" si="77">SUM(D84:F84)</f>
        <v>175996</v>
      </c>
      <c r="D84" s="18">
        <v>175996</v>
      </c>
      <c r="E84" s="18">
        <v>0</v>
      </c>
      <c r="F84" s="18">
        <v>0</v>
      </c>
    </row>
    <row r="85" spans="1:6" ht="25.5">
      <c r="A85" s="33" t="s">
        <v>214</v>
      </c>
      <c r="B85" s="53">
        <v>44895</v>
      </c>
      <c r="C85" s="19">
        <f t="shared" ref="C85" si="78">SUM(D85:F85)</f>
        <v>0</v>
      </c>
      <c r="D85" s="18">
        <v>0</v>
      </c>
      <c r="E85" s="18">
        <v>0</v>
      </c>
      <c r="F85" s="18">
        <v>0</v>
      </c>
    </row>
    <row r="86" spans="1:6" ht="25.5">
      <c r="A86" s="33" t="s">
        <v>216</v>
      </c>
      <c r="B86" s="53">
        <v>44907</v>
      </c>
      <c r="C86" s="19">
        <f t="shared" ref="C86" si="79">SUM(D86:F86)</f>
        <v>0</v>
      </c>
      <c r="D86" s="18">
        <v>0</v>
      </c>
      <c r="E86" s="18">
        <v>0</v>
      </c>
      <c r="F86" s="18">
        <v>0</v>
      </c>
    </row>
    <row r="87" spans="1:6" ht="25.5">
      <c r="A87" s="33" t="s">
        <v>218</v>
      </c>
      <c r="B87" s="53">
        <v>44910</v>
      </c>
      <c r="C87" s="19">
        <f t="shared" ref="C87" si="80">SUM(D87:F87)</f>
        <v>28411.54</v>
      </c>
      <c r="D87" s="18">
        <v>28411.54</v>
      </c>
      <c r="E87" s="18">
        <v>0</v>
      </c>
      <c r="F87" s="18">
        <v>0</v>
      </c>
    </row>
    <row r="88" spans="1:6" ht="25.5">
      <c r="A88" s="33" t="s">
        <v>220</v>
      </c>
      <c r="B88" s="53">
        <v>44910</v>
      </c>
      <c r="C88" s="19">
        <f t="shared" ref="C88" si="81">SUM(D88:F88)</f>
        <v>207259.11</v>
      </c>
      <c r="D88" s="18">
        <v>207259.11</v>
      </c>
      <c r="E88" s="18">
        <v>0</v>
      </c>
      <c r="F88" s="18">
        <v>0</v>
      </c>
    </row>
    <row r="89" spans="1:6" ht="25.5">
      <c r="A89" s="33" t="s">
        <v>222</v>
      </c>
      <c r="B89" s="53">
        <v>44910</v>
      </c>
      <c r="C89" s="64">
        <f t="shared" ref="C89" si="82">SUM(D89:F89)</f>
        <v>-69362</v>
      </c>
      <c r="D89" s="63">
        <v>-69362</v>
      </c>
      <c r="E89" s="18">
        <v>0</v>
      </c>
      <c r="F89" s="18">
        <v>0</v>
      </c>
    </row>
    <row r="90" spans="1:6" ht="25.5">
      <c r="A90" s="33" t="s">
        <v>226</v>
      </c>
      <c r="B90" s="53">
        <v>44916</v>
      </c>
      <c r="C90" s="19">
        <f t="shared" ref="C90" si="83">SUM(D90:F90)</f>
        <v>20240</v>
      </c>
      <c r="D90" s="18">
        <v>20240</v>
      </c>
      <c r="E90" s="18">
        <v>0</v>
      </c>
      <c r="F90" s="18">
        <v>0</v>
      </c>
    </row>
    <row r="91" spans="1:6" ht="25.5">
      <c r="A91" s="33" t="s">
        <v>227</v>
      </c>
      <c r="B91" s="53">
        <v>44917</v>
      </c>
      <c r="C91" s="19">
        <f t="shared" ref="C91" si="84">SUM(D91:F91)</f>
        <v>290852.34000000003</v>
      </c>
      <c r="D91" s="18">
        <v>290852.34000000003</v>
      </c>
      <c r="E91" s="18">
        <v>0</v>
      </c>
      <c r="F91" s="18">
        <v>0</v>
      </c>
    </row>
    <row r="92" spans="1:6" ht="25.5">
      <c r="A92" s="33" t="s">
        <v>228</v>
      </c>
      <c r="B92" s="53">
        <v>44917</v>
      </c>
      <c r="C92" s="19">
        <f t="shared" ref="C92" si="85">SUM(D92:F92)</f>
        <v>0</v>
      </c>
      <c r="D92" s="18">
        <v>0</v>
      </c>
      <c r="E92" s="18">
        <v>0</v>
      </c>
      <c r="F92" s="18">
        <v>0</v>
      </c>
    </row>
    <row r="93" spans="1:6" ht="25.5">
      <c r="A93" s="33" t="s">
        <v>231</v>
      </c>
      <c r="B93" s="53">
        <v>44917</v>
      </c>
      <c r="C93" s="19">
        <f t="shared" ref="C93" si="86">SUM(D93:F93)</f>
        <v>9401.24</v>
      </c>
      <c r="D93" s="18">
        <v>9401.24</v>
      </c>
      <c r="E93" s="18">
        <v>0</v>
      </c>
      <c r="F93" s="18">
        <v>0</v>
      </c>
    </row>
    <row r="94" spans="1:6" ht="25.5">
      <c r="A94" s="33" t="s">
        <v>233</v>
      </c>
      <c r="B94" s="53">
        <v>44918</v>
      </c>
      <c r="C94" s="19">
        <f t="shared" ref="C94" si="87">SUM(D94:F94)</f>
        <v>78309</v>
      </c>
      <c r="D94" s="18">
        <v>78309</v>
      </c>
      <c r="E94" s="18">
        <v>0</v>
      </c>
      <c r="F94" s="18">
        <v>0</v>
      </c>
    </row>
    <row r="95" spans="1:6" ht="25.5">
      <c r="A95" s="33" t="s">
        <v>235</v>
      </c>
      <c r="B95" s="53">
        <v>44923</v>
      </c>
      <c r="C95" s="19">
        <f t="shared" ref="C95" si="88">SUM(D95:F95)</f>
        <v>0</v>
      </c>
      <c r="D95" s="63">
        <v>-10000</v>
      </c>
      <c r="E95" s="18">
        <v>0</v>
      </c>
      <c r="F95" s="18">
        <v>10000</v>
      </c>
    </row>
    <row r="96" spans="1:6" ht="25.5">
      <c r="A96" s="33" t="s">
        <v>238</v>
      </c>
      <c r="B96" s="53">
        <v>44923</v>
      </c>
      <c r="C96" s="19">
        <f t="shared" ref="C96" si="89">SUM(D96:F96)</f>
        <v>0</v>
      </c>
      <c r="D96" s="18">
        <v>0</v>
      </c>
      <c r="E96" s="18">
        <v>0</v>
      </c>
      <c r="F96" s="18">
        <v>0</v>
      </c>
    </row>
    <row r="97" spans="1:6" ht="25.5">
      <c r="A97" s="33" t="s">
        <v>239</v>
      </c>
      <c r="B97" s="53">
        <v>44924</v>
      </c>
      <c r="C97" s="64">
        <f t="shared" ref="C97" si="90">SUM(D97:F97)</f>
        <v>-62174.13</v>
      </c>
      <c r="D97" s="18">
        <v>0</v>
      </c>
      <c r="E97" s="63">
        <v>-62174.13</v>
      </c>
      <c r="F97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P30"/>
  <sheetViews>
    <sheetView workbookViewId="0"/>
  </sheetViews>
  <sheetFormatPr defaultRowHeight="14.25"/>
  <cols>
    <col min="1" max="1" width="51.625" customWidth="1"/>
    <col min="2" max="2" width="20.625" customWidth="1"/>
    <col min="3" max="93" width="20.625" style="30" customWidth="1"/>
    <col min="94" max="94" width="21.625" customWidth="1"/>
  </cols>
  <sheetData>
    <row r="1" spans="1:94">
      <c r="CP1" s="4" t="s">
        <v>8</v>
      </c>
    </row>
    <row r="2" spans="1:94" ht="120" customHeight="1">
      <c r="A2" s="3" t="s">
        <v>0</v>
      </c>
      <c r="B2" s="44" t="s">
        <v>57</v>
      </c>
      <c r="C2" s="51" t="s">
        <v>60</v>
      </c>
      <c r="D2" s="51" t="s">
        <v>63</v>
      </c>
      <c r="E2" s="51" t="s">
        <v>65</v>
      </c>
      <c r="F2" s="59" t="s">
        <v>208</v>
      </c>
      <c r="G2" s="51" t="s">
        <v>67</v>
      </c>
      <c r="H2" s="51" t="s">
        <v>68</v>
      </c>
      <c r="I2" s="59" t="s">
        <v>207</v>
      </c>
      <c r="J2" s="51" t="s">
        <v>71</v>
      </c>
      <c r="K2" s="51" t="s">
        <v>75</v>
      </c>
      <c r="L2" s="51" t="s">
        <v>74</v>
      </c>
      <c r="M2" s="51" t="s">
        <v>77</v>
      </c>
      <c r="N2" s="51" t="s">
        <v>79</v>
      </c>
      <c r="O2" s="51" t="s">
        <v>81</v>
      </c>
      <c r="P2" s="51" t="s">
        <v>91</v>
      </c>
      <c r="Q2" s="51" t="s">
        <v>90</v>
      </c>
      <c r="R2" s="51" t="s">
        <v>92</v>
      </c>
      <c r="S2" s="51" t="s">
        <v>93</v>
      </c>
      <c r="T2" s="51" t="s">
        <v>103</v>
      </c>
      <c r="U2" s="51" t="s">
        <v>104</v>
      </c>
      <c r="V2" s="51" t="s">
        <v>114</v>
      </c>
      <c r="W2" s="51" t="s">
        <v>115</v>
      </c>
      <c r="X2" s="59" t="s">
        <v>206</v>
      </c>
      <c r="Y2" s="51" t="s">
        <v>117</v>
      </c>
      <c r="Z2" s="51" t="s">
        <v>118</v>
      </c>
      <c r="AA2" s="51" t="s">
        <v>119</v>
      </c>
      <c r="AB2" s="51" t="s">
        <v>120</v>
      </c>
      <c r="AC2" s="51" t="s">
        <v>121</v>
      </c>
      <c r="AD2" s="51" t="s">
        <v>122</v>
      </c>
      <c r="AE2" s="51" t="s">
        <v>123</v>
      </c>
      <c r="AF2" s="51" t="s">
        <v>124</v>
      </c>
      <c r="AG2" s="59" t="s">
        <v>205</v>
      </c>
      <c r="AH2" s="51" t="s">
        <v>125</v>
      </c>
      <c r="AI2" s="51" t="s">
        <v>154</v>
      </c>
      <c r="AJ2" s="51" t="s">
        <v>155</v>
      </c>
      <c r="AK2" s="51" t="s">
        <v>157</v>
      </c>
      <c r="AL2" s="51" t="s">
        <v>179</v>
      </c>
      <c r="AM2" s="51" t="s">
        <v>180</v>
      </c>
      <c r="AN2" s="51" t="s">
        <v>190</v>
      </c>
      <c r="AO2" s="51" t="s">
        <v>209</v>
      </c>
      <c r="AP2" s="59" t="s">
        <v>204</v>
      </c>
      <c r="AQ2" s="51" t="s">
        <v>127</v>
      </c>
      <c r="AR2" s="51" t="s">
        <v>129</v>
      </c>
      <c r="AS2" s="51" t="s">
        <v>131</v>
      </c>
      <c r="AT2" s="51" t="s">
        <v>133</v>
      </c>
      <c r="AU2" s="51" t="s">
        <v>135</v>
      </c>
      <c r="AV2" s="51" t="s">
        <v>137</v>
      </c>
      <c r="AW2" s="51" t="s">
        <v>139</v>
      </c>
      <c r="AX2" s="51" t="s">
        <v>141</v>
      </c>
      <c r="AY2" s="51" t="s">
        <v>143</v>
      </c>
      <c r="AZ2" s="51" t="s">
        <v>145</v>
      </c>
      <c r="BA2" s="51" t="s">
        <v>147</v>
      </c>
      <c r="BB2" s="51" t="s">
        <v>149</v>
      </c>
      <c r="BC2" s="51" t="s">
        <v>151</v>
      </c>
      <c r="BD2" s="51" t="s">
        <v>153</v>
      </c>
      <c r="BE2" s="59" t="s">
        <v>203</v>
      </c>
      <c r="BF2" s="51" t="s">
        <v>159</v>
      </c>
      <c r="BG2" s="51" t="s">
        <v>161</v>
      </c>
      <c r="BH2" s="51" t="s">
        <v>163</v>
      </c>
      <c r="BI2" s="51" t="s">
        <v>165</v>
      </c>
      <c r="BJ2" s="59" t="s">
        <v>202</v>
      </c>
      <c r="BK2" s="51" t="s">
        <v>168</v>
      </c>
      <c r="BL2" s="51" t="s">
        <v>170</v>
      </c>
      <c r="BM2" s="51" t="s">
        <v>172</v>
      </c>
      <c r="BN2" s="51" t="s">
        <v>174</v>
      </c>
      <c r="BO2" s="51" t="s">
        <v>176</v>
      </c>
      <c r="BP2" s="51" t="s">
        <v>178</v>
      </c>
      <c r="BQ2" s="59" t="s">
        <v>201</v>
      </c>
      <c r="BR2" s="51" t="s">
        <v>183</v>
      </c>
      <c r="BS2" s="51" t="s">
        <v>185</v>
      </c>
      <c r="BT2" s="51" t="s">
        <v>187</v>
      </c>
      <c r="BU2" s="51" t="s">
        <v>189</v>
      </c>
      <c r="BV2" s="59" t="s">
        <v>200</v>
      </c>
      <c r="BW2" s="51" t="s">
        <v>193</v>
      </c>
      <c r="BX2" s="51" t="s">
        <v>195</v>
      </c>
      <c r="BY2" s="51" t="s">
        <v>197</v>
      </c>
      <c r="BZ2" s="51" t="s">
        <v>199</v>
      </c>
      <c r="CA2" s="59" t="s">
        <v>210</v>
      </c>
      <c r="CB2" s="51" t="s">
        <v>213</v>
      </c>
      <c r="CC2" s="51" t="s">
        <v>215</v>
      </c>
      <c r="CD2" s="51" t="s">
        <v>217</v>
      </c>
      <c r="CE2" s="59" t="s">
        <v>219</v>
      </c>
      <c r="CF2" s="51" t="s">
        <v>221</v>
      </c>
      <c r="CG2" s="51" t="s">
        <v>223</v>
      </c>
      <c r="CH2" s="51" t="s">
        <v>225</v>
      </c>
      <c r="CI2" s="59" t="s">
        <v>224</v>
      </c>
      <c r="CJ2" s="51" t="s">
        <v>230</v>
      </c>
      <c r="CK2" s="51" t="s">
        <v>232</v>
      </c>
      <c r="CL2" s="51" t="s">
        <v>234</v>
      </c>
      <c r="CM2" s="51" t="s">
        <v>236</v>
      </c>
      <c r="CN2" s="51" t="s">
        <v>237</v>
      </c>
      <c r="CO2" s="51" t="s">
        <v>240</v>
      </c>
      <c r="CP2" s="31" t="s">
        <v>229</v>
      </c>
    </row>
    <row r="3" spans="1:94" ht="18" customHeight="1">
      <c r="A3" s="2" t="s">
        <v>1</v>
      </c>
      <c r="B3" s="6">
        <f t="shared" ref="B3:C3" si="0">SUM(B5:B6)</f>
        <v>144960000</v>
      </c>
      <c r="C3" s="32">
        <f t="shared" si="0"/>
        <v>0</v>
      </c>
      <c r="D3" s="32">
        <f t="shared" ref="D3:E3" si="1">SUM(D5:D6)</f>
        <v>3343.15</v>
      </c>
      <c r="E3" s="32">
        <f t="shared" si="1"/>
        <v>0</v>
      </c>
      <c r="F3" s="32">
        <f t="shared" ref="F3:H3" si="2">SUM(F5:F6)</f>
        <v>364075.59</v>
      </c>
      <c r="G3" s="32">
        <f t="shared" si="2"/>
        <v>0</v>
      </c>
      <c r="H3" s="32">
        <f t="shared" si="2"/>
        <v>203864.71</v>
      </c>
      <c r="I3" s="32">
        <f t="shared" ref="I3:K3" si="3">SUM(I5:I6)</f>
        <v>258620</v>
      </c>
      <c r="J3" s="32">
        <f t="shared" si="3"/>
        <v>6506</v>
      </c>
      <c r="K3" s="32">
        <f t="shared" si="3"/>
        <v>0</v>
      </c>
      <c r="L3" s="32">
        <f t="shared" ref="L3:N3" si="4">SUM(L5:L6)</f>
        <v>103000</v>
      </c>
      <c r="M3" s="32">
        <f t="shared" si="4"/>
        <v>0</v>
      </c>
      <c r="N3" s="32">
        <f t="shared" si="4"/>
        <v>561000</v>
      </c>
      <c r="O3" s="32">
        <f t="shared" ref="O3:P3" si="5">SUM(O5:O6)</f>
        <v>141800</v>
      </c>
      <c r="P3" s="32">
        <f t="shared" si="5"/>
        <v>633401.59999999998</v>
      </c>
      <c r="Q3" s="32">
        <f t="shared" ref="Q3:R3" si="6">SUM(Q5:Q6)</f>
        <v>71134.149999999994</v>
      </c>
      <c r="R3" s="32">
        <f t="shared" si="6"/>
        <v>376768</v>
      </c>
      <c r="S3" s="32">
        <f t="shared" ref="S3:T3" si="7">SUM(S5:S6)</f>
        <v>0</v>
      </c>
      <c r="T3" s="32">
        <f t="shared" si="7"/>
        <v>141620</v>
      </c>
      <c r="U3" s="32">
        <f t="shared" ref="U3:V3" si="8">SUM(U5:U6)</f>
        <v>0</v>
      </c>
      <c r="V3" s="32">
        <f t="shared" si="8"/>
        <v>331731</v>
      </c>
      <c r="W3" s="32">
        <f t="shared" ref="W3:X3" si="9">SUM(W5:W6)</f>
        <v>255663.65</v>
      </c>
      <c r="X3" s="32">
        <f t="shared" si="9"/>
        <v>478500</v>
      </c>
      <c r="Y3" s="32">
        <f t="shared" ref="Y3:Z3" si="10">SUM(Y5:Y6)</f>
        <v>45000</v>
      </c>
      <c r="Z3" s="32">
        <f t="shared" si="10"/>
        <v>173740</v>
      </c>
      <c r="AA3" s="32">
        <f t="shared" ref="AA3:AB3" si="11">SUM(AA5:AA6)</f>
        <v>308440</v>
      </c>
      <c r="AB3" s="32">
        <f t="shared" si="11"/>
        <v>181713</v>
      </c>
      <c r="AC3" s="32">
        <f t="shared" ref="AC3:AD3" si="12">SUM(AC5:AC6)</f>
        <v>350600</v>
      </c>
      <c r="AD3" s="32">
        <f t="shared" si="12"/>
        <v>201271.15</v>
      </c>
      <c r="AE3" s="32">
        <f t="shared" ref="AE3:AF3" si="13">SUM(AE5:AE6)</f>
        <v>0</v>
      </c>
      <c r="AF3" s="32">
        <f t="shared" si="13"/>
        <v>152227.84</v>
      </c>
      <c r="AG3" s="32">
        <f t="shared" ref="AG3:AI3" si="14">SUM(AG5:AG6)</f>
        <v>1020000</v>
      </c>
      <c r="AH3" s="32">
        <f t="shared" si="14"/>
        <v>141040</v>
      </c>
      <c r="AI3" s="32">
        <f t="shared" si="14"/>
        <v>16080</v>
      </c>
      <c r="AJ3" s="32">
        <f t="shared" ref="AJ3:AK3" si="15">SUM(AJ5:AJ6)</f>
        <v>154000</v>
      </c>
      <c r="AK3" s="32">
        <f t="shared" si="15"/>
        <v>0</v>
      </c>
      <c r="AL3" s="32">
        <f t="shared" ref="AL3:AM3" si="16">SUM(AL5:AL6)</f>
        <v>354310</v>
      </c>
      <c r="AM3" s="32">
        <f t="shared" si="16"/>
        <v>90000</v>
      </c>
      <c r="AN3" s="32">
        <f t="shared" ref="AN3:AQ3" si="17">SUM(AN5:AN6)</f>
        <v>1573.16</v>
      </c>
      <c r="AO3" s="32">
        <f t="shared" si="17"/>
        <v>0</v>
      </c>
      <c r="AP3" s="32">
        <f t="shared" si="17"/>
        <v>3890000</v>
      </c>
      <c r="AQ3" s="32">
        <f t="shared" si="17"/>
        <v>376252</v>
      </c>
      <c r="AR3" s="32">
        <f t="shared" ref="AR3:AS3" si="18">SUM(AR5:AR6)</f>
        <v>183458</v>
      </c>
      <c r="AS3" s="32">
        <f t="shared" si="18"/>
        <v>0</v>
      </c>
      <c r="AT3" s="32">
        <f t="shared" ref="AT3:AW3" si="19">SUM(AT5:AT6)</f>
        <v>0</v>
      </c>
      <c r="AU3" s="32">
        <f t="shared" si="19"/>
        <v>0</v>
      </c>
      <c r="AV3" s="32">
        <f t="shared" si="19"/>
        <v>44231.71</v>
      </c>
      <c r="AW3" s="32">
        <f t="shared" si="19"/>
        <v>5914</v>
      </c>
      <c r="AX3" s="32">
        <f t="shared" ref="AX3:AY3" si="20">SUM(AX5:AX6)</f>
        <v>0</v>
      </c>
      <c r="AY3" s="32">
        <f t="shared" si="20"/>
        <v>602336</v>
      </c>
      <c r="AZ3" s="32">
        <f t="shared" ref="AZ3:BA3" si="21">SUM(AZ5:AZ6)</f>
        <v>0</v>
      </c>
      <c r="BA3" s="32">
        <f t="shared" si="21"/>
        <v>148923.70000000001</v>
      </c>
      <c r="BB3" s="32">
        <f t="shared" ref="BB3:BC3" si="22">SUM(BB5:BB6)</f>
        <v>0</v>
      </c>
      <c r="BC3" s="32">
        <f t="shared" si="22"/>
        <v>100160</v>
      </c>
      <c r="BD3" s="32">
        <f t="shared" ref="BD3:BE3" si="23">SUM(BD5:BD6)</f>
        <v>18210</v>
      </c>
      <c r="BE3" s="32">
        <f t="shared" si="23"/>
        <v>4335000</v>
      </c>
      <c r="BF3" s="32">
        <f t="shared" ref="BF3:BG3" si="24">SUM(BF5:BF6)</f>
        <v>158891.07999999999</v>
      </c>
      <c r="BG3" s="32">
        <f t="shared" si="24"/>
        <v>113670.31</v>
      </c>
      <c r="BH3" s="32">
        <f t="shared" ref="BH3:BJ3" si="25">SUM(BH5:BH6)</f>
        <v>0</v>
      </c>
      <c r="BI3" s="32">
        <f t="shared" si="25"/>
        <v>5462</v>
      </c>
      <c r="BJ3" s="32">
        <f t="shared" si="25"/>
        <v>4105500</v>
      </c>
      <c r="BK3" s="32">
        <f t="shared" ref="BK3:BN3" si="26">SUM(BK5:BK6)</f>
        <v>0</v>
      </c>
      <c r="BL3" s="32">
        <f t="shared" si="26"/>
        <v>20687</v>
      </c>
      <c r="BM3" s="32">
        <f t="shared" si="26"/>
        <v>792445.17</v>
      </c>
      <c r="BN3" s="32">
        <f t="shared" si="26"/>
        <v>0</v>
      </c>
      <c r="BO3" s="32">
        <f t="shared" ref="BO3:BQ3" si="27">SUM(BO5:BO6)</f>
        <v>80456</v>
      </c>
      <c r="BP3" s="32">
        <f t="shared" si="27"/>
        <v>285986</v>
      </c>
      <c r="BQ3" s="32">
        <f t="shared" si="27"/>
        <v>9726000</v>
      </c>
      <c r="BR3" s="32">
        <f t="shared" ref="BR3:BT3" si="28">SUM(BR5:BR6)</f>
        <v>175147.08</v>
      </c>
      <c r="BS3" s="32">
        <f t="shared" si="28"/>
        <v>0</v>
      </c>
      <c r="BT3" s="32">
        <f t="shared" si="28"/>
        <v>0</v>
      </c>
      <c r="BU3" s="32">
        <f t="shared" ref="BU3:BX3" si="29">SUM(BU5:BU6)</f>
        <v>0</v>
      </c>
      <c r="BV3" s="32">
        <f t="shared" si="29"/>
        <v>959578.83</v>
      </c>
      <c r="BW3" s="32">
        <f t="shared" si="29"/>
        <v>126515</v>
      </c>
      <c r="BX3" s="32">
        <f t="shared" si="29"/>
        <v>65661.47</v>
      </c>
      <c r="BY3" s="32">
        <f t="shared" ref="BY3:CA3" si="30">SUM(BY5:BY6)</f>
        <v>0</v>
      </c>
      <c r="BZ3" s="32">
        <f t="shared" si="30"/>
        <v>69336</v>
      </c>
      <c r="CA3" s="32">
        <f t="shared" si="30"/>
        <v>2113000</v>
      </c>
      <c r="CB3" s="32">
        <f t="shared" ref="CB3:CC3" si="31">SUM(CB5:CB6)</f>
        <v>175996</v>
      </c>
      <c r="CC3" s="32">
        <f t="shared" si="31"/>
        <v>0</v>
      </c>
      <c r="CD3" s="32">
        <f t="shared" ref="CD3:CG3" si="32">SUM(CD5:CD6)</f>
        <v>0</v>
      </c>
      <c r="CE3" s="32">
        <f t="shared" si="32"/>
        <v>28411.54</v>
      </c>
      <c r="CF3" s="32">
        <f t="shared" si="32"/>
        <v>207259.11</v>
      </c>
      <c r="CG3" s="65">
        <f t="shared" si="32"/>
        <v>-69362</v>
      </c>
      <c r="CH3" s="32">
        <f t="shared" ref="CH3:CJ3" si="33">SUM(CH5:CH6)</f>
        <v>20240</v>
      </c>
      <c r="CI3" s="32">
        <f t="shared" si="33"/>
        <v>120852.34</v>
      </c>
      <c r="CJ3" s="32">
        <f t="shared" si="33"/>
        <v>0</v>
      </c>
      <c r="CK3" s="32">
        <f t="shared" ref="CK3:CL3" si="34">SUM(CK5:CK6)</f>
        <v>9401.24</v>
      </c>
      <c r="CL3" s="32">
        <f t="shared" si="34"/>
        <v>78309</v>
      </c>
      <c r="CM3" s="32">
        <f t="shared" ref="CM3:CO3" si="35">SUM(CM5:CM6)</f>
        <v>0</v>
      </c>
      <c r="CN3" s="32">
        <f t="shared" si="35"/>
        <v>0</v>
      </c>
      <c r="CO3" s="65">
        <f t="shared" si="35"/>
        <v>-62174.13</v>
      </c>
      <c r="CP3" s="32">
        <f>SUM(CP5:CP6)</f>
        <v>181092777.45000008</v>
      </c>
    </row>
    <row r="4" spans="1:94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</row>
    <row r="5" spans="1:94" ht="14.25" customHeight="1">
      <c r="A5" s="1" t="s">
        <v>12</v>
      </c>
      <c r="B5" s="5">
        <v>132325000</v>
      </c>
      <c r="C5" s="34">
        <v>0</v>
      </c>
      <c r="D5" s="34">
        <v>3343.15</v>
      </c>
      <c r="E5" s="34">
        <v>0</v>
      </c>
      <c r="F5" s="34">
        <v>288766.38</v>
      </c>
      <c r="G5" s="34">
        <v>0</v>
      </c>
      <c r="H5" s="34">
        <v>203864.71</v>
      </c>
      <c r="I5" s="60">
        <v>-312886</v>
      </c>
      <c r="J5" s="34">
        <v>6506</v>
      </c>
      <c r="K5" s="34">
        <v>0</v>
      </c>
      <c r="L5" s="34">
        <v>103000</v>
      </c>
      <c r="M5" s="34">
        <v>0</v>
      </c>
      <c r="N5" s="34">
        <v>561000</v>
      </c>
      <c r="O5" s="34">
        <v>141800</v>
      </c>
      <c r="P5" s="34">
        <v>633401.59999999998</v>
      </c>
      <c r="Q5" s="34">
        <v>71134.149999999994</v>
      </c>
      <c r="R5" s="34">
        <v>376768</v>
      </c>
      <c r="S5" s="34">
        <v>0</v>
      </c>
      <c r="T5" s="34">
        <v>141620</v>
      </c>
      <c r="U5" s="34">
        <v>0</v>
      </c>
      <c r="V5" s="34">
        <v>331731</v>
      </c>
      <c r="W5" s="34">
        <v>255663.65</v>
      </c>
      <c r="X5" s="34">
        <v>478500</v>
      </c>
      <c r="Y5" s="34">
        <v>45000</v>
      </c>
      <c r="Z5" s="34">
        <v>173740</v>
      </c>
      <c r="AA5" s="34">
        <v>308440</v>
      </c>
      <c r="AB5" s="34">
        <v>181713</v>
      </c>
      <c r="AC5" s="34">
        <v>350600</v>
      </c>
      <c r="AD5" s="34">
        <v>201271.15</v>
      </c>
      <c r="AE5" s="34">
        <v>0</v>
      </c>
      <c r="AF5" s="34">
        <v>152227.84</v>
      </c>
      <c r="AG5" s="34">
        <v>992947.26</v>
      </c>
      <c r="AH5" s="34">
        <v>141040</v>
      </c>
      <c r="AI5" s="34">
        <v>16080</v>
      </c>
      <c r="AJ5" s="34">
        <v>154000</v>
      </c>
      <c r="AK5" s="34">
        <v>0</v>
      </c>
      <c r="AL5" s="34">
        <v>354310</v>
      </c>
      <c r="AM5" s="34">
        <v>90000</v>
      </c>
      <c r="AN5" s="34">
        <v>1573.16</v>
      </c>
      <c r="AO5" s="34">
        <v>0</v>
      </c>
      <c r="AP5" s="34">
        <v>630000</v>
      </c>
      <c r="AQ5" s="34">
        <v>376252</v>
      </c>
      <c r="AR5" s="34">
        <v>183458</v>
      </c>
      <c r="AS5" s="34">
        <v>0</v>
      </c>
      <c r="AT5" s="34">
        <v>0</v>
      </c>
      <c r="AU5" s="34">
        <v>0</v>
      </c>
      <c r="AV5" s="34">
        <v>44231.71</v>
      </c>
      <c r="AW5" s="34">
        <v>5914</v>
      </c>
      <c r="AX5" s="34">
        <v>0</v>
      </c>
      <c r="AY5" s="34">
        <v>602336</v>
      </c>
      <c r="AZ5" s="34">
        <v>0</v>
      </c>
      <c r="BA5" s="34">
        <v>148923.70000000001</v>
      </c>
      <c r="BB5" s="34">
        <v>0</v>
      </c>
      <c r="BC5" s="34">
        <v>100160</v>
      </c>
      <c r="BD5" s="34">
        <v>18210</v>
      </c>
      <c r="BE5" s="34">
        <v>2960068.77</v>
      </c>
      <c r="BF5" s="34">
        <v>158891.07999999999</v>
      </c>
      <c r="BG5" s="34">
        <v>113670.31</v>
      </c>
      <c r="BH5" s="34">
        <v>0</v>
      </c>
      <c r="BI5" s="34">
        <v>5462</v>
      </c>
      <c r="BJ5" s="34">
        <v>4105500</v>
      </c>
      <c r="BK5" s="34">
        <v>0</v>
      </c>
      <c r="BL5" s="34">
        <v>20687</v>
      </c>
      <c r="BM5" s="34">
        <v>792445.17</v>
      </c>
      <c r="BN5" s="34">
        <v>0</v>
      </c>
      <c r="BO5" s="34">
        <v>80456</v>
      </c>
      <c r="BP5" s="34">
        <v>285986</v>
      </c>
      <c r="BQ5" s="34">
        <v>9701000</v>
      </c>
      <c r="BR5" s="34">
        <v>175147.08</v>
      </c>
      <c r="BS5" s="34">
        <v>0</v>
      </c>
      <c r="BT5" s="34">
        <v>0</v>
      </c>
      <c r="BU5" s="34">
        <v>0</v>
      </c>
      <c r="BV5" s="34">
        <v>959578.83</v>
      </c>
      <c r="BW5" s="34">
        <v>126515</v>
      </c>
      <c r="BX5" s="34">
        <v>65661.47</v>
      </c>
      <c r="BY5" s="34">
        <v>0</v>
      </c>
      <c r="BZ5" s="34">
        <v>69336</v>
      </c>
      <c r="CA5" s="34">
        <v>3373000</v>
      </c>
      <c r="CB5" s="34">
        <v>175996</v>
      </c>
      <c r="CC5" s="34">
        <v>0</v>
      </c>
      <c r="CD5" s="34">
        <v>0</v>
      </c>
      <c r="CE5" s="34">
        <v>28411.54</v>
      </c>
      <c r="CF5" s="34">
        <v>207259.11</v>
      </c>
      <c r="CG5" s="60">
        <v>-69362</v>
      </c>
      <c r="CH5" s="34">
        <v>20240</v>
      </c>
      <c r="CI5" s="34">
        <v>120852.34</v>
      </c>
      <c r="CJ5" s="34">
        <v>0</v>
      </c>
      <c r="CK5" s="34">
        <v>9401.24</v>
      </c>
      <c r="CL5" s="34">
        <v>78309</v>
      </c>
      <c r="CM5" s="34">
        <v>0</v>
      </c>
      <c r="CN5" s="34">
        <v>0</v>
      </c>
      <c r="CO5" s="60">
        <v>-62174.13</v>
      </c>
      <c r="CP5" s="34">
        <f>SUM(B5:CO5)</f>
        <v>164383978.27000007</v>
      </c>
    </row>
    <row r="6" spans="1:94" ht="14.25" customHeight="1">
      <c r="A6" s="1" t="s">
        <v>13</v>
      </c>
      <c r="B6" s="5">
        <v>12635000</v>
      </c>
      <c r="C6" s="34">
        <v>0</v>
      </c>
      <c r="D6" s="34">
        <v>0</v>
      </c>
      <c r="E6" s="34">
        <v>0</v>
      </c>
      <c r="F6" s="34">
        <v>75309.210000000006</v>
      </c>
      <c r="G6" s="34">
        <v>0</v>
      </c>
      <c r="H6" s="34">
        <v>0</v>
      </c>
      <c r="I6" s="34">
        <v>571506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27052.74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3260000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0</v>
      </c>
      <c r="BD6" s="34">
        <v>0</v>
      </c>
      <c r="BE6" s="34">
        <v>1374931.23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0</v>
      </c>
      <c r="BL6" s="34">
        <v>0</v>
      </c>
      <c r="BM6" s="34">
        <v>0</v>
      </c>
      <c r="BN6" s="34">
        <v>0</v>
      </c>
      <c r="BO6" s="34">
        <v>0</v>
      </c>
      <c r="BP6" s="34">
        <v>0</v>
      </c>
      <c r="BQ6" s="34">
        <v>25000</v>
      </c>
      <c r="BR6" s="34">
        <v>0</v>
      </c>
      <c r="BS6" s="34">
        <v>0</v>
      </c>
      <c r="BT6" s="34">
        <v>0</v>
      </c>
      <c r="BU6" s="34">
        <v>0</v>
      </c>
      <c r="BV6" s="34">
        <v>0</v>
      </c>
      <c r="BW6" s="34">
        <v>0</v>
      </c>
      <c r="BX6" s="34">
        <v>0</v>
      </c>
      <c r="BY6" s="34">
        <v>0</v>
      </c>
      <c r="BZ6" s="34">
        <v>0</v>
      </c>
      <c r="CA6" s="60">
        <v>-1260000</v>
      </c>
      <c r="CB6" s="34">
        <v>0</v>
      </c>
      <c r="CC6" s="34">
        <v>0</v>
      </c>
      <c r="CD6" s="34">
        <v>0</v>
      </c>
      <c r="CE6" s="34">
        <v>0</v>
      </c>
      <c r="CF6" s="34">
        <v>0</v>
      </c>
      <c r="CG6" s="34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M6" s="34">
        <v>0</v>
      </c>
      <c r="CN6" s="34">
        <v>0</v>
      </c>
      <c r="CO6" s="34">
        <v>0</v>
      </c>
      <c r="CP6" s="34">
        <f>SUM(B6:CO6)</f>
        <v>16708799.18</v>
      </c>
    </row>
    <row r="7" spans="1:94" ht="18" customHeight="1" thickBot="1">
      <c r="A7" s="8" t="s">
        <v>2</v>
      </c>
      <c r="B7" s="9">
        <v>15883000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510000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600000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1125000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1235000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35">
        <v>600000</v>
      </c>
      <c r="BF7" s="35">
        <v>0</v>
      </c>
      <c r="BG7" s="35">
        <v>0</v>
      </c>
      <c r="BH7" s="35">
        <v>0</v>
      </c>
      <c r="BI7" s="35">
        <v>0</v>
      </c>
      <c r="BJ7" s="35">
        <v>0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  <c r="BP7" s="35">
        <v>0</v>
      </c>
      <c r="BQ7" s="62">
        <v>-2600000</v>
      </c>
      <c r="BR7" s="35">
        <v>0</v>
      </c>
      <c r="BS7" s="35">
        <v>0</v>
      </c>
      <c r="BT7" s="35">
        <v>0</v>
      </c>
      <c r="BU7" s="35">
        <v>0</v>
      </c>
      <c r="BV7" s="35">
        <v>0</v>
      </c>
      <c r="BW7" s="35">
        <v>0</v>
      </c>
      <c r="BX7" s="35">
        <v>0</v>
      </c>
      <c r="BY7" s="35">
        <v>0</v>
      </c>
      <c r="BZ7" s="35">
        <v>0</v>
      </c>
      <c r="CA7" s="35">
        <v>227000</v>
      </c>
      <c r="CB7" s="35">
        <v>0</v>
      </c>
      <c r="CC7" s="35">
        <v>0</v>
      </c>
      <c r="CD7" s="35">
        <v>0</v>
      </c>
      <c r="CE7" s="35">
        <v>0</v>
      </c>
      <c r="CF7" s="35">
        <v>0</v>
      </c>
      <c r="CG7" s="35">
        <v>0</v>
      </c>
      <c r="CH7" s="35">
        <v>0</v>
      </c>
      <c r="CI7" s="35">
        <v>170000</v>
      </c>
      <c r="CJ7" s="35">
        <v>0</v>
      </c>
      <c r="CK7" s="35">
        <v>0</v>
      </c>
      <c r="CL7" s="35">
        <v>0</v>
      </c>
      <c r="CM7" s="35">
        <v>0</v>
      </c>
      <c r="CN7" s="35">
        <v>0</v>
      </c>
      <c r="CO7" s="35">
        <v>0</v>
      </c>
      <c r="CP7" s="35">
        <f>SUM(B7:CO7)</f>
        <v>17750000</v>
      </c>
    </row>
    <row r="8" spans="1:94" ht="27" customHeight="1" thickBot="1">
      <c r="A8" s="14" t="s">
        <v>3</v>
      </c>
      <c r="B8" s="15">
        <f t="shared" ref="B8:C8" si="36">SUM(B3,B7)</f>
        <v>160843000</v>
      </c>
      <c r="C8" s="36">
        <f t="shared" si="36"/>
        <v>0</v>
      </c>
      <c r="D8" s="36">
        <f t="shared" ref="D8:E8" si="37">SUM(D3,D7)</f>
        <v>3343.15</v>
      </c>
      <c r="E8" s="36">
        <f t="shared" si="37"/>
        <v>0</v>
      </c>
      <c r="F8" s="36">
        <f t="shared" ref="F8:H8" si="38">SUM(F3,F7)</f>
        <v>364075.59</v>
      </c>
      <c r="G8" s="36">
        <f t="shared" si="38"/>
        <v>0</v>
      </c>
      <c r="H8" s="36">
        <f t="shared" si="38"/>
        <v>203864.71</v>
      </c>
      <c r="I8" s="36">
        <f t="shared" ref="I8:K8" si="39">SUM(I3,I7)</f>
        <v>768620</v>
      </c>
      <c r="J8" s="36">
        <f t="shared" si="39"/>
        <v>6506</v>
      </c>
      <c r="K8" s="36">
        <f t="shared" si="39"/>
        <v>0</v>
      </c>
      <c r="L8" s="36">
        <f t="shared" ref="L8:N8" si="40">SUM(L3,L7)</f>
        <v>103000</v>
      </c>
      <c r="M8" s="36">
        <f t="shared" si="40"/>
        <v>0</v>
      </c>
      <c r="N8" s="36">
        <f t="shared" si="40"/>
        <v>561000</v>
      </c>
      <c r="O8" s="36">
        <f t="shared" ref="O8:P8" si="41">SUM(O3,O7)</f>
        <v>141800</v>
      </c>
      <c r="P8" s="36">
        <f t="shared" si="41"/>
        <v>633401.59999999998</v>
      </c>
      <c r="Q8" s="36">
        <f t="shared" ref="Q8:R8" si="42">SUM(Q3,Q7)</f>
        <v>71134.149999999994</v>
      </c>
      <c r="R8" s="36">
        <f t="shared" si="42"/>
        <v>376768</v>
      </c>
      <c r="S8" s="36">
        <f t="shared" ref="S8:T8" si="43">SUM(S3,S7)</f>
        <v>0</v>
      </c>
      <c r="T8" s="36">
        <f t="shared" si="43"/>
        <v>141620</v>
      </c>
      <c r="U8" s="36">
        <f t="shared" ref="U8:V8" si="44">SUM(U3,U7)</f>
        <v>0</v>
      </c>
      <c r="V8" s="36">
        <f t="shared" si="44"/>
        <v>331731</v>
      </c>
      <c r="W8" s="36">
        <f t="shared" ref="W8:X8" si="45">SUM(W3,W7)</f>
        <v>255663.65</v>
      </c>
      <c r="X8" s="36">
        <f t="shared" si="45"/>
        <v>1078500</v>
      </c>
      <c r="Y8" s="36">
        <f t="shared" ref="Y8:Z8" si="46">SUM(Y3,Y7)</f>
        <v>45000</v>
      </c>
      <c r="Z8" s="36">
        <f t="shared" si="46"/>
        <v>173740</v>
      </c>
      <c r="AA8" s="36">
        <f t="shared" ref="AA8:AB8" si="47">SUM(AA3,AA7)</f>
        <v>308440</v>
      </c>
      <c r="AB8" s="36">
        <f t="shared" si="47"/>
        <v>181713</v>
      </c>
      <c r="AC8" s="36">
        <f t="shared" ref="AC8:AD8" si="48">SUM(AC3,AC7)</f>
        <v>350600</v>
      </c>
      <c r="AD8" s="36">
        <f t="shared" si="48"/>
        <v>201271.15</v>
      </c>
      <c r="AE8" s="36">
        <f t="shared" ref="AE8:AF8" si="49">SUM(AE3,AE7)</f>
        <v>0</v>
      </c>
      <c r="AF8" s="36">
        <f t="shared" si="49"/>
        <v>152227.84</v>
      </c>
      <c r="AG8" s="36">
        <f t="shared" ref="AG8:AI8" si="50">SUM(AG3,AG7)</f>
        <v>2145000</v>
      </c>
      <c r="AH8" s="36">
        <f t="shared" si="50"/>
        <v>141040</v>
      </c>
      <c r="AI8" s="36">
        <f t="shared" si="50"/>
        <v>16080</v>
      </c>
      <c r="AJ8" s="36">
        <f t="shared" ref="AJ8:AK8" si="51">SUM(AJ3,AJ7)</f>
        <v>154000</v>
      </c>
      <c r="AK8" s="36">
        <f t="shared" si="51"/>
        <v>0</v>
      </c>
      <c r="AL8" s="36">
        <f t="shared" ref="AL8:AM8" si="52">SUM(AL3,AL7)</f>
        <v>354310</v>
      </c>
      <c r="AM8" s="36">
        <f t="shared" si="52"/>
        <v>90000</v>
      </c>
      <c r="AN8" s="36">
        <f t="shared" ref="AN8:AQ8" si="53">SUM(AN3,AN7)</f>
        <v>1573.16</v>
      </c>
      <c r="AO8" s="36">
        <f t="shared" si="53"/>
        <v>0</v>
      </c>
      <c r="AP8" s="36">
        <f t="shared" si="53"/>
        <v>5125000</v>
      </c>
      <c r="AQ8" s="36">
        <f t="shared" si="53"/>
        <v>376252</v>
      </c>
      <c r="AR8" s="36">
        <f t="shared" ref="AR8:AS8" si="54">SUM(AR3,AR7)</f>
        <v>183458</v>
      </c>
      <c r="AS8" s="36">
        <f t="shared" si="54"/>
        <v>0</v>
      </c>
      <c r="AT8" s="36">
        <f t="shared" ref="AT8:AW8" si="55">SUM(AT3,AT7)</f>
        <v>0</v>
      </c>
      <c r="AU8" s="36">
        <f t="shared" si="55"/>
        <v>0</v>
      </c>
      <c r="AV8" s="36">
        <f t="shared" si="55"/>
        <v>44231.71</v>
      </c>
      <c r="AW8" s="36">
        <f t="shared" si="55"/>
        <v>5914</v>
      </c>
      <c r="AX8" s="36">
        <f t="shared" ref="AX8:AY8" si="56">SUM(AX3,AX7)</f>
        <v>0</v>
      </c>
      <c r="AY8" s="36">
        <f t="shared" si="56"/>
        <v>602336</v>
      </c>
      <c r="AZ8" s="36">
        <f t="shared" ref="AZ8:BA8" si="57">SUM(AZ3,AZ7)</f>
        <v>0</v>
      </c>
      <c r="BA8" s="36">
        <f t="shared" si="57"/>
        <v>148923.70000000001</v>
      </c>
      <c r="BB8" s="36">
        <f t="shared" ref="BB8:BC8" si="58">SUM(BB3,BB7)</f>
        <v>0</v>
      </c>
      <c r="BC8" s="36">
        <f t="shared" si="58"/>
        <v>100160</v>
      </c>
      <c r="BD8" s="36">
        <f t="shared" ref="BD8:BE8" si="59">SUM(BD3,BD7)</f>
        <v>18210</v>
      </c>
      <c r="BE8" s="36">
        <f t="shared" si="59"/>
        <v>4935000</v>
      </c>
      <c r="BF8" s="36">
        <f t="shared" ref="BF8:BG8" si="60">SUM(BF3,BF7)</f>
        <v>158891.07999999999</v>
      </c>
      <c r="BG8" s="36">
        <f t="shared" si="60"/>
        <v>113670.31</v>
      </c>
      <c r="BH8" s="36">
        <f t="shared" ref="BH8:BJ8" si="61">SUM(BH3,BH7)</f>
        <v>0</v>
      </c>
      <c r="BI8" s="36">
        <f t="shared" si="61"/>
        <v>5462</v>
      </c>
      <c r="BJ8" s="36">
        <f t="shared" si="61"/>
        <v>4105500</v>
      </c>
      <c r="BK8" s="36">
        <f t="shared" ref="BK8:BN8" si="62">SUM(BK3,BK7)</f>
        <v>0</v>
      </c>
      <c r="BL8" s="36">
        <f t="shared" si="62"/>
        <v>20687</v>
      </c>
      <c r="BM8" s="36">
        <f t="shared" si="62"/>
        <v>792445.17</v>
      </c>
      <c r="BN8" s="36">
        <f t="shared" si="62"/>
        <v>0</v>
      </c>
      <c r="BO8" s="36">
        <f t="shared" ref="BO8:BQ8" si="63">SUM(BO3,BO7)</f>
        <v>80456</v>
      </c>
      <c r="BP8" s="36">
        <f t="shared" si="63"/>
        <v>285986</v>
      </c>
      <c r="BQ8" s="36">
        <f t="shared" si="63"/>
        <v>7126000</v>
      </c>
      <c r="BR8" s="36">
        <f t="shared" ref="BR8:BT8" si="64">SUM(BR3,BR7)</f>
        <v>175147.08</v>
      </c>
      <c r="BS8" s="36">
        <f t="shared" si="64"/>
        <v>0</v>
      </c>
      <c r="BT8" s="36">
        <f t="shared" si="64"/>
        <v>0</v>
      </c>
      <c r="BU8" s="36">
        <f t="shared" ref="BU8:BX8" si="65">SUM(BU3,BU7)</f>
        <v>0</v>
      </c>
      <c r="BV8" s="36">
        <f t="shared" si="65"/>
        <v>959578.83</v>
      </c>
      <c r="BW8" s="36">
        <f t="shared" si="65"/>
        <v>126515</v>
      </c>
      <c r="BX8" s="36">
        <f t="shared" si="65"/>
        <v>65661.47</v>
      </c>
      <c r="BY8" s="36">
        <f t="shared" ref="BY8:CA8" si="66">SUM(BY3,BY7)</f>
        <v>0</v>
      </c>
      <c r="BZ8" s="36">
        <f t="shared" si="66"/>
        <v>69336</v>
      </c>
      <c r="CA8" s="36">
        <f t="shared" si="66"/>
        <v>2340000</v>
      </c>
      <c r="CB8" s="36">
        <f t="shared" ref="CB8:CC8" si="67">SUM(CB3,CB7)</f>
        <v>175996</v>
      </c>
      <c r="CC8" s="36">
        <f t="shared" si="67"/>
        <v>0</v>
      </c>
      <c r="CD8" s="36">
        <f t="shared" ref="CD8:CG8" si="68">SUM(CD3,CD7)</f>
        <v>0</v>
      </c>
      <c r="CE8" s="36">
        <f t="shared" si="68"/>
        <v>28411.54</v>
      </c>
      <c r="CF8" s="36">
        <f t="shared" si="68"/>
        <v>207259.11</v>
      </c>
      <c r="CG8" s="66">
        <f t="shared" si="68"/>
        <v>-69362</v>
      </c>
      <c r="CH8" s="36">
        <f t="shared" ref="CH8:CJ8" si="69">SUM(CH3,CH7)</f>
        <v>20240</v>
      </c>
      <c r="CI8" s="36">
        <f t="shared" si="69"/>
        <v>290852.33999999997</v>
      </c>
      <c r="CJ8" s="36">
        <f t="shared" si="69"/>
        <v>0</v>
      </c>
      <c r="CK8" s="36">
        <f t="shared" ref="CK8:CL8" si="70">SUM(CK3,CK7)</f>
        <v>9401.24</v>
      </c>
      <c r="CL8" s="36">
        <f t="shared" si="70"/>
        <v>78309</v>
      </c>
      <c r="CM8" s="36">
        <f t="shared" ref="CM8:CO8" si="71">SUM(CM3,CM7)</f>
        <v>0</v>
      </c>
      <c r="CN8" s="36">
        <f t="shared" si="71"/>
        <v>0</v>
      </c>
      <c r="CO8" s="66">
        <f t="shared" si="71"/>
        <v>-62174.13</v>
      </c>
      <c r="CP8" s="36">
        <f>SUM(CP3,CP7)</f>
        <v>198842777.45000008</v>
      </c>
    </row>
    <row r="9" spans="1:94" ht="18" customHeight="1">
      <c r="A9" s="10" t="s">
        <v>4</v>
      </c>
      <c r="B9" s="11">
        <f t="shared" ref="B9:C9" si="72">SUM(B11:B12)</f>
        <v>158380000</v>
      </c>
      <c r="C9" s="37">
        <f t="shared" si="72"/>
        <v>0</v>
      </c>
      <c r="D9" s="37">
        <f t="shared" ref="D9" si="73">SUM(D11:D12)</f>
        <v>3343.15</v>
      </c>
      <c r="E9" s="37">
        <f t="shared" ref="E9:F9" si="74">SUM(E11:E12)</f>
        <v>0</v>
      </c>
      <c r="F9" s="37">
        <f t="shared" si="74"/>
        <v>364075.59</v>
      </c>
      <c r="G9" s="37">
        <f t="shared" ref="G9:I9" si="75">SUM(G11:G12)</f>
        <v>0</v>
      </c>
      <c r="H9" s="37">
        <f t="shared" si="75"/>
        <v>203864.71</v>
      </c>
      <c r="I9" s="37">
        <f t="shared" si="75"/>
        <v>768620</v>
      </c>
      <c r="J9" s="37">
        <f t="shared" ref="J9:K9" si="76">SUM(J11:J12)</f>
        <v>6506</v>
      </c>
      <c r="K9" s="37">
        <f t="shared" si="76"/>
        <v>0</v>
      </c>
      <c r="L9" s="37">
        <f t="shared" ref="L9:N9" si="77">SUM(L11:L12)</f>
        <v>103000</v>
      </c>
      <c r="M9" s="37">
        <f t="shared" si="77"/>
        <v>0</v>
      </c>
      <c r="N9" s="37">
        <f t="shared" si="77"/>
        <v>561000</v>
      </c>
      <c r="O9" s="37">
        <f t="shared" ref="O9:P9" si="78">SUM(O11:O12)</f>
        <v>141800</v>
      </c>
      <c r="P9" s="37">
        <f t="shared" si="78"/>
        <v>633401.59999999998</v>
      </c>
      <c r="Q9" s="37">
        <f t="shared" ref="Q9:R9" si="79">SUM(Q11:Q12)</f>
        <v>71134.149999999994</v>
      </c>
      <c r="R9" s="37">
        <f t="shared" si="79"/>
        <v>376768</v>
      </c>
      <c r="S9" s="37">
        <f t="shared" ref="S9:T9" si="80">SUM(S11:S12)</f>
        <v>0</v>
      </c>
      <c r="T9" s="37">
        <f t="shared" si="80"/>
        <v>141620</v>
      </c>
      <c r="U9" s="37">
        <f t="shared" ref="U9:V9" si="81">SUM(U11:U12)</f>
        <v>0</v>
      </c>
      <c r="V9" s="37">
        <f t="shared" si="81"/>
        <v>331731</v>
      </c>
      <c r="W9" s="37">
        <f t="shared" ref="W9:X9" si="82">SUM(W11:W12)</f>
        <v>255663.65</v>
      </c>
      <c r="X9" s="37">
        <f t="shared" si="82"/>
        <v>1378500</v>
      </c>
      <c r="Y9" s="37">
        <f t="shared" ref="Y9:Z9" si="83">SUM(Y11:Y12)</f>
        <v>45000</v>
      </c>
      <c r="Z9" s="37">
        <f t="shared" si="83"/>
        <v>173740</v>
      </c>
      <c r="AA9" s="37">
        <f t="shared" ref="AA9:AB9" si="84">SUM(AA11:AA12)</f>
        <v>308440</v>
      </c>
      <c r="AB9" s="37">
        <f t="shared" si="84"/>
        <v>181713</v>
      </c>
      <c r="AC9" s="37">
        <f t="shared" ref="AC9:AD9" si="85">SUM(AC11:AC12)</f>
        <v>350600</v>
      </c>
      <c r="AD9" s="37">
        <f t="shared" si="85"/>
        <v>201271.15</v>
      </c>
      <c r="AE9" s="37">
        <f t="shared" ref="AE9:AF9" si="86">SUM(AE11:AE12)</f>
        <v>0</v>
      </c>
      <c r="AF9" s="37">
        <f t="shared" si="86"/>
        <v>152227.84</v>
      </c>
      <c r="AG9" s="37">
        <f t="shared" ref="AG9:AI9" si="87">SUM(AG11:AG12)</f>
        <v>2145000</v>
      </c>
      <c r="AH9" s="37">
        <f t="shared" si="87"/>
        <v>141040</v>
      </c>
      <c r="AI9" s="37">
        <f t="shared" si="87"/>
        <v>16080</v>
      </c>
      <c r="AJ9" s="37">
        <f t="shared" ref="AJ9:AK9" si="88">SUM(AJ11:AJ12)</f>
        <v>154000</v>
      </c>
      <c r="AK9" s="37">
        <f t="shared" si="88"/>
        <v>0</v>
      </c>
      <c r="AL9" s="37">
        <f t="shared" ref="AL9:AM9" si="89">SUM(AL11:AL12)</f>
        <v>354310</v>
      </c>
      <c r="AM9" s="37">
        <f t="shared" si="89"/>
        <v>90000</v>
      </c>
      <c r="AN9" s="37">
        <f t="shared" ref="AN9:AQ9" si="90">SUM(AN11:AN12)</f>
        <v>1573.16</v>
      </c>
      <c r="AO9" s="37">
        <f t="shared" si="90"/>
        <v>0</v>
      </c>
      <c r="AP9" s="37">
        <f t="shared" si="90"/>
        <v>5125000</v>
      </c>
      <c r="AQ9" s="37">
        <f t="shared" si="90"/>
        <v>376252</v>
      </c>
      <c r="AR9" s="37">
        <f t="shared" ref="AR9:AS9" si="91">SUM(AR11:AR12)</f>
        <v>183458</v>
      </c>
      <c r="AS9" s="37">
        <f t="shared" si="91"/>
        <v>0</v>
      </c>
      <c r="AT9" s="37">
        <f t="shared" ref="AT9:AW9" si="92">SUM(AT11:AT12)</f>
        <v>0</v>
      </c>
      <c r="AU9" s="37">
        <f t="shared" si="92"/>
        <v>0</v>
      </c>
      <c r="AV9" s="37">
        <f t="shared" si="92"/>
        <v>44231.71</v>
      </c>
      <c r="AW9" s="37">
        <f t="shared" si="92"/>
        <v>5914</v>
      </c>
      <c r="AX9" s="37">
        <f t="shared" ref="AX9:AY9" si="93">SUM(AX11:AX12)</f>
        <v>0</v>
      </c>
      <c r="AY9" s="37">
        <f t="shared" si="93"/>
        <v>602336</v>
      </c>
      <c r="AZ9" s="37">
        <f t="shared" ref="AZ9:BA9" si="94">SUM(AZ11:AZ12)</f>
        <v>0</v>
      </c>
      <c r="BA9" s="37">
        <f t="shared" si="94"/>
        <v>148923.70000000001</v>
      </c>
      <c r="BB9" s="37">
        <f t="shared" ref="BB9:BC9" si="95">SUM(BB11:BB12)</f>
        <v>0</v>
      </c>
      <c r="BC9" s="37">
        <f t="shared" si="95"/>
        <v>100160</v>
      </c>
      <c r="BD9" s="37">
        <f t="shared" ref="BD9:BE9" si="96">SUM(BD11:BD12)</f>
        <v>18210</v>
      </c>
      <c r="BE9" s="37">
        <f t="shared" si="96"/>
        <v>4935000</v>
      </c>
      <c r="BF9" s="37">
        <f t="shared" ref="BF9:BG9" si="97">SUM(BF11:BF12)</f>
        <v>158891.07999999999</v>
      </c>
      <c r="BG9" s="37">
        <f t="shared" si="97"/>
        <v>113670.31</v>
      </c>
      <c r="BH9" s="37">
        <f t="shared" ref="BH9:BJ9" si="98">SUM(BH11:BH12)</f>
        <v>0</v>
      </c>
      <c r="BI9" s="37">
        <f t="shared" si="98"/>
        <v>5462</v>
      </c>
      <c r="BJ9" s="37">
        <f t="shared" si="98"/>
        <v>4105500</v>
      </c>
      <c r="BK9" s="37">
        <f t="shared" ref="BK9:BN9" si="99">SUM(BK11:BK12)</f>
        <v>0</v>
      </c>
      <c r="BL9" s="37">
        <f t="shared" si="99"/>
        <v>20687</v>
      </c>
      <c r="BM9" s="37">
        <f t="shared" si="99"/>
        <v>792445.17</v>
      </c>
      <c r="BN9" s="37">
        <f t="shared" si="99"/>
        <v>0</v>
      </c>
      <c r="BO9" s="37">
        <f t="shared" ref="BO9:BQ9" si="100">SUM(BO11:BO12)</f>
        <v>80456</v>
      </c>
      <c r="BP9" s="37">
        <f t="shared" si="100"/>
        <v>285986</v>
      </c>
      <c r="BQ9" s="37">
        <f t="shared" si="100"/>
        <v>7126000</v>
      </c>
      <c r="BR9" s="37">
        <f t="shared" ref="BR9:BT9" si="101">SUM(BR11:BR12)</f>
        <v>175147.08</v>
      </c>
      <c r="BS9" s="37">
        <f t="shared" si="101"/>
        <v>0</v>
      </c>
      <c r="BT9" s="37">
        <f t="shared" si="101"/>
        <v>0</v>
      </c>
      <c r="BU9" s="37">
        <f t="shared" ref="BU9:BX9" si="102">SUM(BU11:BU12)</f>
        <v>0</v>
      </c>
      <c r="BV9" s="37">
        <f t="shared" si="102"/>
        <v>959578.83</v>
      </c>
      <c r="BW9" s="37">
        <f t="shared" si="102"/>
        <v>126515</v>
      </c>
      <c r="BX9" s="37">
        <f t="shared" si="102"/>
        <v>65661.47</v>
      </c>
      <c r="BY9" s="37">
        <f t="shared" ref="BY9:CA9" si="103">SUM(BY11:BY12)</f>
        <v>0</v>
      </c>
      <c r="BZ9" s="37">
        <f t="shared" si="103"/>
        <v>69336</v>
      </c>
      <c r="CA9" s="37">
        <f t="shared" si="103"/>
        <v>2340000</v>
      </c>
      <c r="CB9" s="37">
        <f t="shared" ref="CB9:CC9" si="104">SUM(CB11:CB12)</f>
        <v>175996</v>
      </c>
      <c r="CC9" s="37">
        <f t="shared" si="104"/>
        <v>0</v>
      </c>
      <c r="CD9" s="37">
        <f t="shared" ref="CD9:CG9" si="105">SUM(CD11:CD12)</f>
        <v>0</v>
      </c>
      <c r="CE9" s="37">
        <f t="shared" si="105"/>
        <v>28411.54</v>
      </c>
      <c r="CF9" s="37">
        <f t="shared" si="105"/>
        <v>207259.11</v>
      </c>
      <c r="CG9" s="67">
        <f t="shared" si="105"/>
        <v>-69362</v>
      </c>
      <c r="CH9" s="37">
        <f t="shared" ref="CH9:CJ9" si="106">SUM(CH11:CH12)</f>
        <v>20240</v>
      </c>
      <c r="CI9" s="37">
        <f t="shared" si="106"/>
        <v>290852.34000000003</v>
      </c>
      <c r="CJ9" s="37">
        <f t="shared" si="106"/>
        <v>0</v>
      </c>
      <c r="CK9" s="37">
        <f t="shared" ref="CK9:CL9" si="107">SUM(CK11:CK12)</f>
        <v>9401.24</v>
      </c>
      <c r="CL9" s="37">
        <f t="shared" si="107"/>
        <v>78309</v>
      </c>
      <c r="CM9" s="37">
        <f t="shared" ref="CM9:CO9" si="108">SUM(CM11:CM12)</f>
        <v>0</v>
      </c>
      <c r="CN9" s="37">
        <f t="shared" si="108"/>
        <v>0</v>
      </c>
      <c r="CO9" s="67">
        <f t="shared" si="108"/>
        <v>-62174.13</v>
      </c>
      <c r="CP9" s="37">
        <f>SUM(CP11:CP12)</f>
        <v>196679777.45000008</v>
      </c>
    </row>
    <row r="10" spans="1:94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</row>
    <row r="11" spans="1:94" ht="14.25" customHeight="1">
      <c r="A11" s="1" t="s">
        <v>14</v>
      </c>
      <c r="B11" s="5">
        <v>136630000</v>
      </c>
      <c r="C11" s="34">
        <v>0</v>
      </c>
      <c r="D11" s="34">
        <v>3343.15</v>
      </c>
      <c r="E11" s="34">
        <v>0</v>
      </c>
      <c r="F11" s="34">
        <v>288766.38</v>
      </c>
      <c r="G11" s="34">
        <v>0</v>
      </c>
      <c r="H11" s="34">
        <v>203864.71</v>
      </c>
      <c r="I11" s="60">
        <v>-311120</v>
      </c>
      <c r="J11" s="34">
        <v>6506</v>
      </c>
      <c r="K11" s="60">
        <v>-76000</v>
      </c>
      <c r="L11" s="34">
        <v>103000</v>
      </c>
      <c r="M11" s="60">
        <v>-169000</v>
      </c>
      <c r="N11" s="34">
        <v>561000</v>
      </c>
      <c r="O11" s="34">
        <v>141800</v>
      </c>
      <c r="P11" s="34">
        <v>633401.59999999998</v>
      </c>
      <c r="Q11" s="34">
        <v>71134.149999999994</v>
      </c>
      <c r="R11" s="34">
        <v>376768</v>
      </c>
      <c r="S11" s="34">
        <v>0</v>
      </c>
      <c r="T11" s="34">
        <v>141620</v>
      </c>
      <c r="U11" s="34">
        <v>0</v>
      </c>
      <c r="V11" s="34">
        <v>331731</v>
      </c>
      <c r="W11" s="34">
        <v>255663.65</v>
      </c>
      <c r="X11" s="34">
        <v>1318500</v>
      </c>
      <c r="Y11" s="34">
        <v>45000</v>
      </c>
      <c r="Z11" s="34">
        <v>173740</v>
      </c>
      <c r="AA11" s="34">
        <v>308440</v>
      </c>
      <c r="AB11" s="34">
        <v>181713</v>
      </c>
      <c r="AC11" s="34">
        <v>350600</v>
      </c>
      <c r="AD11" s="34">
        <v>201271.15</v>
      </c>
      <c r="AE11" s="34">
        <v>0</v>
      </c>
      <c r="AF11" s="34">
        <v>152227.84</v>
      </c>
      <c r="AG11" s="34">
        <v>1840000</v>
      </c>
      <c r="AH11" s="34">
        <v>141040</v>
      </c>
      <c r="AI11" s="34">
        <v>16080</v>
      </c>
      <c r="AJ11" s="34">
        <v>154000</v>
      </c>
      <c r="AK11" s="34">
        <v>0</v>
      </c>
      <c r="AL11" s="34">
        <v>354310</v>
      </c>
      <c r="AM11" s="34">
        <v>90000</v>
      </c>
      <c r="AN11" s="34">
        <v>1573.16</v>
      </c>
      <c r="AO11" s="34">
        <v>0</v>
      </c>
      <c r="AP11" s="34">
        <v>1698980</v>
      </c>
      <c r="AQ11" s="34">
        <v>376252</v>
      </c>
      <c r="AR11" s="34">
        <v>183458</v>
      </c>
      <c r="AS11" s="34">
        <v>0</v>
      </c>
      <c r="AT11" s="60">
        <v>-9500</v>
      </c>
      <c r="AU11" s="34">
        <v>0</v>
      </c>
      <c r="AV11" s="34">
        <v>44231.71</v>
      </c>
      <c r="AW11" s="34">
        <v>5914</v>
      </c>
      <c r="AX11" s="34">
        <v>0</v>
      </c>
      <c r="AY11" s="34">
        <v>602336</v>
      </c>
      <c r="AZ11" s="34">
        <v>0</v>
      </c>
      <c r="BA11" s="34">
        <v>148923.70000000001</v>
      </c>
      <c r="BB11" s="60">
        <v>-7000</v>
      </c>
      <c r="BC11" s="34">
        <v>100160</v>
      </c>
      <c r="BD11" s="34">
        <v>18210</v>
      </c>
      <c r="BE11" s="34">
        <v>3930047.31</v>
      </c>
      <c r="BF11" s="34">
        <v>158891.07999999999</v>
      </c>
      <c r="BG11" s="34">
        <v>113670.31</v>
      </c>
      <c r="BH11" s="34">
        <v>0</v>
      </c>
      <c r="BI11" s="34">
        <v>5462</v>
      </c>
      <c r="BJ11" s="34">
        <v>4105500</v>
      </c>
      <c r="BK11" s="60">
        <v>-30000</v>
      </c>
      <c r="BL11" s="34">
        <v>20687</v>
      </c>
      <c r="BM11" s="34">
        <v>792445.17</v>
      </c>
      <c r="BN11" s="34">
        <v>0</v>
      </c>
      <c r="BO11" s="34">
        <v>80456</v>
      </c>
      <c r="BP11" s="34">
        <v>285986</v>
      </c>
      <c r="BQ11" s="34">
        <v>7105000</v>
      </c>
      <c r="BR11" s="34">
        <v>175147.08</v>
      </c>
      <c r="BS11" s="34">
        <v>0</v>
      </c>
      <c r="BT11" s="34">
        <v>0</v>
      </c>
      <c r="BU11" s="60">
        <v>-1000</v>
      </c>
      <c r="BV11" s="34">
        <v>959578.83</v>
      </c>
      <c r="BW11" s="34">
        <v>126515</v>
      </c>
      <c r="BX11" s="34">
        <v>65661.47</v>
      </c>
      <c r="BY11" s="34">
        <v>6000</v>
      </c>
      <c r="BZ11" s="34">
        <v>69336</v>
      </c>
      <c r="CA11" s="34">
        <v>3600000</v>
      </c>
      <c r="CB11" s="34">
        <v>175996</v>
      </c>
      <c r="CC11" s="34">
        <v>0</v>
      </c>
      <c r="CD11" s="34">
        <v>1754.65</v>
      </c>
      <c r="CE11" s="34">
        <v>28411.54</v>
      </c>
      <c r="CF11" s="34">
        <v>207259.11</v>
      </c>
      <c r="CG11" s="60">
        <v>-69362</v>
      </c>
      <c r="CH11" s="34">
        <v>20240</v>
      </c>
      <c r="CI11" s="34">
        <v>290852.34000000003</v>
      </c>
      <c r="CJ11" s="34">
        <v>0</v>
      </c>
      <c r="CK11" s="34">
        <v>9401.24</v>
      </c>
      <c r="CL11" s="34">
        <v>78309</v>
      </c>
      <c r="CM11" s="34">
        <v>0</v>
      </c>
      <c r="CN11" s="34">
        <v>0</v>
      </c>
      <c r="CO11" s="60">
        <v>-62174.13</v>
      </c>
      <c r="CP11" s="34">
        <f>SUM(B11:CO11)</f>
        <v>169933010.20000008</v>
      </c>
    </row>
    <row r="12" spans="1:94" ht="14.25" customHeight="1">
      <c r="A12" s="1" t="s">
        <v>15</v>
      </c>
      <c r="B12" s="5">
        <v>21750000</v>
      </c>
      <c r="C12" s="34">
        <v>0</v>
      </c>
      <c r="D12" s="34">
        <v>0</v>
      </c>
      <c r="E12" s="34">
        <v>0</v>
      </c>
      <c r="F12" s="34">
        <v>75309.210000000006</v>
      </c>
      <c r="G12" s="34">
        <v>0</v>
      </c>
      <c r="H12" s="34">
        <v>0</v>
      </c>
      <c r="I12" s="34">
        <v>1079740</v>
      </c>
      <c r="J12" s="34">
        <v>0</v>
      </c>
      <c r="K12" s="34">
        <v>76000</v>
      </c>
      <c r="L12" s="34">
        <v>0</v>
      </c>
      <c r="M12" s="34">
        <v>169000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60000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305000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3426020</v>
      </c>
      <c r="AQ12" s="34">
        <v>0</v>
      </c>
      <c r="AR12" s="34">
        <v>0</v>
      </c>
      <c r="AS12" s="34">
        <v>0</v>
      </c>
      <c r="AT12" s="34">
        <v>9500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7000</v>
      </c>
      <c r="BC12" s="34">
        <v>0</v>
      </c>
      <c r="BD12" s="34">
        <v>0</v>
      </c>
      <c r="BE12" s="34">
        <v>1004952.69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30000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21000</v>
      </c>
      <c r="BR12" s="34">
        <v>0</v>
      </c>
      <c r="BS12" s="34">
        <v>0</v>
      </c>
      <c r="BT12" s="34">
        <v>0</v>
      </c>
      <c r="BU12" s="34">
        <v>1000</v>
      </c>
      <c r="BV12" s="34">
        <v>0</v>
      </c>
      <c r="BW12" s="34">
        <v>0</v>
      </c>
      <c r="BX12" s="34">
        <v>0</v>
      </c>
      <c r="BY12" s="60">
        <v>-6000</v>
      </c>
      <c r="BZ12" s="34">
        <v>0</v>
      </c>
      <c r="CA12" s="60">
        <v>-1260000</v>
      </c>
      <c r="CB12" s="34">
        <v>0</v>
      </c>
      <c r="CC12" s="34">
        <v>0</v>
      </c>
      <c r="CD12" s="60">
        <v>-1754.65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f>SUM(B12:CO12)</f>
        <v>26746767.250000004</v>
      </c>
    </row>
    <row r="13" spans="1:94" ht="18" customHeight="1" thickBot="1">
      <c r="A13" s="8" t="s">
        <v>5</v>
      </c>
      <c r="B13" s="9">
        <v>2463000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62">
        <v>-300000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5">
        <f>SUM(B13:CO13)</f>
        <v>2163000</v>
      </c>
    </row>
    <row r="14" spans="1:94" ht="27" customHeight="1" thickBot="1">
      <c r="A14" s="14" t="s">
        <v>3</v>
      </c>
      <c r="B14" s="15">
        <f t="shared" ref="B14:C14" si="109">SUM(B9,B13)</f>
        <v>160843000</v>
      </c>
      <c r="C14" s="36">
        <f t="shared" si="109"/>
        <v>0</v>
      </c>
      <c r="D14" s="36">
        <f t="shared" ref="D14:E14" si="110">SUM(D9,D13)</f>
        <v>3343.15</v>
      </c>
      <c r="E14" s="36">
        <f t="shared" si="110"/>
        <v>0</v>
      </c>
      <c r="F14" s="36">
        <f t="shared" ref="F14:H14" si="111">SUM(F9,F13)</f>
        <v>364075.59</v>
      </c>
      <c r="G14" s="36">
        <f t="shared" si="111"/>
        <v>0</v>
      </c>
      <c r="H14" s="36">
        <f t="shared" si="111"/>
        <v>203864.71</v>
      </c>
      <c r="I14" s="36">
        <f t="shared" ref="I14:K14" si="112">SUM(I9,I13)</f>
        <v>768620</v>
      </c>
      <c r="J14" s="36">
        <f t="shared" si="112"/>
        <v>6506</v>
      </c>
      <c r="K14" s="36">
        <f t="shared" si="112"/>
        <v>0</v>
      </c>
      <c r="L14" s="36">
        <f t="shared" ref="L14:N14" si="113">SUM(L9,L13)</f>
        <v>103000</v>
      </c>
      <c r="M14" s="36">
        <f t="shared" si="113"/>
        <v>0</v>
      </c>
      <c r="N14" s="36">
        <f t="shared" si="113"/>
        <v>561000</v>
      </c>
      <c r="O14" s="36">
        <f t="shared" ref="O14:P14" si="114">SUM(O9,O13)</f>
        <v>141800</v>
      </c>
      <c r="P14" s="36">
        <f t="shared" si="114"/>
        <v>633401.59999999998</v>
      </c>
      <c r="Q14" s="36">
        <f t="shared" ref="Q14:R14" si="115">SUM(Q9,Q13)</f>
        <v>71134.149999999994</v>
      </c>
      <c r="R14" s="36">
        <f t="shared" si="115"/>
        <v>376768</v>
      </c>
      <c r="S14" s="36">
        <f t="shared" ref="S14:T14" si="116">SUM(S9,S13)</f>
        <v>0</v>
      </c>
      <c r="T14" s="36">
        <f t="shared" si="116"/>
        <v>141620</v>
      </c>
      <c r="U14" s="36">
        <f t="shared" ref="U14:V14" si="117">SUM(U9,U13)</f>
        <v>0</v>
      </c>
      <c r="V14" s="36">
        <f t="shared" si="117"/>
        <v>331731</v>
      </c>
      <c r="W14" s="36">
        <f t="shared" ref="W14:X14" si="118">SUM(W9,W13)</f>
        <v>255663.65</v>
      </c>
      <c r="X14" s="36">
        <f t="shared" si="118"/>
        <v>1078500</v>
      </c>
      <c r="Y14" s="36">
        <f t="shared" ref="Y14:Z14" si="119">SUM(Y9,Y13)</f>
        <v>45000</v>
      </c>
      <c r="Z14" s="36">
        <f t="shared" si="119"/>
        <v>173740</v>
      </c>
      <c r="AA14" s="36">
        <f t="shared" ref="AA14:AB14" si="120">SUM(AA9,AA13)</f>
        <v>308440</v>
      </c>
      <c r="AB14" s="36">
        <f t="shared" si="120"/>
        <v>181713</v>
      </c>
      <c r="AC14" s="36">
        <f t="shared" ref="AC14:AD14" si="121">SUM(AC9,AC13)</f>
        <v>350600</v>
      </c>
      <c r="AD14" s="36">
        <f t="shared" si="121"/>
        <v>201271.15</v>
      </c>
      <c r="AE14" s="36">
        <f t="shared" ref="AE14:AF14" si="122">SUM(AE9,AE13)</f>
        <v>0</v>
      </c>
      <c r="AF14" s="36">
        <f t="shared" si="122"/>
        <v>152227.84</v>
      </c>
      <c r="AG14" s="36">
        <f t="shared" ref="AG14:AI14" si="123">SUM(AG9,AG13)</f>
        <v>2145000</v>
      </c>
      <c r="AH14" s="36">
        <f t="shared" si="123"/>
        <v>141040</v>
      </c>
      <c r="AI14" s="36">
        <f t="shared" si="123"/>
        <v>16080</v>
      </c>
      <c r="AJ14" s="36">
        <f t="shared" ref="AJ14:AK14" si="124">SUM(AJ9,AJ13)</f>
        <v>154000</v>
      </c>
      <c r="AK14" s="36">
        <f t="shared" si="124"/>
        <v>0</v>
      </c>
      <c r="AL14" s="36">
        <f t="shared" ref="AL14:AM14" si="125">SUM(AL9,AL13)</f>
        <v>354310</v>
      </c>
      <c r="AM14" s="36">
        <f t="shared" si="125"/>
        <v>90000</v>
      </c>
      <c r="AN14" s="36">
        <f t="shared" ref="AN14:AQ14" si="126">SUM(AN9,AN13)</f>
        <v>1573.16</v>
      </c>
      <c r="AO14" s="36">
        <f t="shared" si="126"/>
        <v>0</v>
      </c>
      <c r="AP14" s="36">
        <f t="shared" si="126"/>
        <v>5125000</v>
      </c>
      <c r="AQ14" s="36">
        <f t="shared" si="126"/>
        <v>376252</v>
      </c>
      <c r="AR14" s="36">
        <f t="shared" ref="AR14:AS14" si="127">SUM(AR9,AR13)</f>
        <v>183458</v>
      </c>
      <c r="AS14" s="36">
        <f t="shared" si="127"/>
        <v>0</v>
      </c>
      <c r="AT14" s="36">
        <f t="shared" ref="AT14:AW14" si="128">SUM(AT9,AT13)</f>
        <v>0</v>
      </c>
      <c r="AU14" s="36">
        <f t="shared" si="128"/>
        <v>0</v>
      </c>
      <c r="AV14" s="36">
        <f t="shared" si="128"/>
        <v>44231.71</v>
      </c>
      <c r="AW14" s="36">
        <f t="shared" si="128"/>
        <v>5914</v>
      </c>
      <c r="AX14" s="36">
        <f t="shared" ref="AX14:AY14" si="129">SUM(AX9,AX13)</f>
        <v>0</v>
      </c>
      <c r="AY14" s="36">
        <f t="shared" si="129"/>
        <v>602336</v>
      </c>
      <c r="AZ14" s="36">
        <f t="shared" ref="AZ14:BA14" si="130">SUM(AZ9,AZ13)</f>
        <v>0</v>
      </c>
      <c r="BA14" s="36">
        <f t="shared" si="130"/>
        <v>148923.70000000001</v>
      </c>
      <c r="BB14" s="36">
        <f t="shared" ref="BB14:BC14" si="131">SUM(BB9,BB13)</f>
        <v>0</v>
      </c>
      <c r="BC14" s="36">
        <f t="shared" si="131"/>
        <v>100160</v>
      </c>
      <c r="BD14" s="36">
        <f t="shared" ref="BD14:BE14" si="132">SUM(BD9,BD13)</f>
        <v>18210</v>
      </c>
      <c r="BE14" s="36">
        <f t="shared" si="132"/>
        <v>4935000</v>
      </c>
      <c r="BF14" s="36">
        <f t="shared" ref="BF14:BG14" si="133">SUM(BF9,BF13)</f>
        <v>158891.07999999999</v>
      </c>
      <c r="BG14" s="36">
        <f t="shared" si="133"/>
        <v>113670.31</v>
      </c>
      <c r="BH14" s="36">
        <f t="shared" ref="BH14:BJ14" si="134">SUM(BH9,BH13)</f>
        <v>0</v>
      </c>
      <c r="BI14" s="36">
        <f t="shared" si="134"/>
        <v>5462</v>
      </c>
      <c r="BJ14" s="36">
        <f t="shared" si="134"/>
        <v>4105500</v>
      </c>
      <c r="BK14" s="36">
        <f t="shared" ref="BK14:BN14" si="135">SUM(BK9,BK13)</f>
        <v>0</v>
      </c>
      <c r="BL14" s="36">
        <f t="shared" si="135"/>
        <v>20687</v>
      </c>
      <c r="BM14" s="36">
        <f t="shared" si="135"/>
        <v>792445.17</v>
      </c>
      <c r="BN14" s="36">
        <f t="shared" si="135"/>
        <v>0</v>
      </c>
      <c r="BO14" s="36">
        <f t="shared" ref="BO14:BQ14" si="136">SUM(BO9,BO13)</f>
        <v>80456</v>
      </c>
      <c r="BP14" s="36">
        <f t="shared" si="136"/>
        <v>285986</v>
      </c>
      <c r="BQ14" s="36">
        <f t="shared" si="136"/>
        <v>7126000</v>
      </c>
      <c r="BR14" s="36">
        <f t="shared" ref="BR14:BT14" si="137">SUM(BR9,BR13)</f>
        <v>175147.08</v>
      </c>
      <c r="BS14" s="36">
        <f t="shared" si="137"/>
        <v>0</v>
      </c>
      <c r="BT14" s="36">
        <f t="shared" si="137"/>
        <v>0</v>
      </c>
      <c r="BU14" s="36">
        <f t="shared" ref="BU14:BX14" si="138">SUM(BU9,BU13)</f>
        <v>0</v>
      </c>
      <c r="BV14" s="36">
        <f t="shared" si="138"/>
        <v>959578.83</v>
      </c>
      <c r="BW14" s="36">
        <f t="shared" si="138"/>
        <v>126515</v>
      </c>
      <c r="BX14" s="36">
        <f t="shared" si="138"/>
        <v>65661.47</v>
      </c>
      <c r="BY14" s="36">
        <f t="shared" ref="BY14:CA14" si="139">SUM(BY9,BY13)</f>
        <v>0</v>
      </c>
      <c r="BZ14" s="36">
        <f t="shared" si="139"/>
        <v>69336</v>
      </c>
      <c r="CA14" s="36">
        <f t="shared" si="139"/>
        <v>2340000</v>
      </c>
      <c r="CB14" s="36">
        <f t="shared" ref="CB14:CC14" si="140">SUM(CB9,CB13)</f>
        <v>175996</v>
      </c>
      <c r="CC14" s="36">
        <f t="shared" si="140"/>
        <v>0</v>
      </c>
      <c r="CD14" s="36">
        <f t="shared" ref="CD14:CG14" si="141">SUM(CD9,CD13)</f>
        <v>0</v>
      </c>
      <c r="CE14" s="36">
        <f t="shared" si="141"/>
        <v>28411.54</v>
      </c>
      <c r="CF14" s="36">
        <f t="shared" si="141"/>
        <v>207259.11</v>
      </c>
      <c r="CG14" s="66">
        <f t="shared" si="141"/>
        <v>-69362</v>
      </c>
      <c r="CH14" s="36">
        <f t="shared" ref="CH14:CJ14" si="142">SUM(CH9,CH13)</f>
        <v>20240</v>
      </c>
      <c r="CI14" s="36">
        <f t="shared" si="142"/>
        <v>290852.34000000003</v>
      </c>
      <c r="CJ14" s="36">
        <f t="shared" si="142"/>
        <v>0</v>
      </c>
      <c r="CK14" s="36">
        <f t="shared" ref="CK14:CL14" si="143">SUM(CK9,CK13)</f>
        <v>9401.24</v>
      </c>
      <c r="CL14" s="36">
        <f t="shared" si="143"/>
        <v>78309</v>
      </c>
      <c r="CM14" s="36">
        <f t="shared" ref="CM14:CO14" si="144">SUM(CM9,CM13)</f>
        <v>0</v>
      </c>
      <c r="CN14" s="36">
        <f t="shared" si="144"/>
        <v>0</v>
      </c>
      <c r="CO14" s="66">
        <f t="shared" si="144"/>
        <v>-62174.13</v>
      </c>
      <c r="CP14" s="36">
        <f>SUM(CP9,CP13)</f>
        <v>198842777.45000008</v>
      </c>
    </row>
    <row r="15" spans="1:94" ht="18" customHeight="1">
      <c r="A15" s="12" t="s">
        <v>11</v>
      </c>
      <c r="B15" s="13">
        <f t="shared" ref="B15:C15" si="145">+B3-B9</f>
        <v>-13420000</v>
      </c>
      <c r="C15" s="38">
        <f t="shared" si="145"/>
        <v>0</v>
      </c>
      <c r="D15" s="38">
        <f t="shared" ref="D15:E15" si="146">+D3-D9</f>
        <v>0</v>
      </c>
      <c r="E15" s="38">
        <f t="shared" si="146"/>
        <v>0</v>
      </c>
      <c r="F15" s="38">
        <f t="shared" ref="F15:H15" si="147">+F3-F9</f>
        <v>0</v>
      </c>
      <c r="G15" s="38">
        <f t="shared" si="147"/>
        <v>0</v>
      </c>
      <c r="H15" s="38">
        <f t="shared" si="147"/>
        <v>0</v>
      </c>
      <c r="I15" s="40">
        <f t="shared" ref="I15:K15" si="148">+I3-I9</f>
        <v>-510000</v>
      </c>
      <c r="J15" s="38">
        <f t="shared" si="148"/>
        <v>0</v>
      </c>
      <c r="K15" s="38">
        <f t="shared" si="148"/>
        <v>0</v>
      </c>
      <c r="L15" s="38">
        <f t="shared" ref="L15:N15" si="149">+L3-L9</f>
        <v>0</v>
      </c>
      <c r="M15" s="38">
        <f t="shared" si="149"/>
        <v>0</v>
      </c>
      <c r="N15" s="38">
        <f t="shared" si="149"/>
        <v>0</v>
      </c>
      <c r="O15" s="38">
        <f t="shared" ref="O15:P15" si="150">+O3-O9</f>
        <v>0</v>
      </c>
      <c r="P15" s="38">
        <f t="shared" si="150"/>
        <v>0</v>
      </c>
      <c r="Q15" s="38">
        <f t="shared" ref="Q15:R15" si="151">+Q3-Q9</f>
        <v>0</v>
      </c>
      <c r="R15" s="38">
        <f t="shared" si="151"/>
        <v>0</v>
      </c>
      <c r="S15" s="38">
        <f t="shared" ref="S15:T15" si="152">+S3-S9</f>
        <v>0</v>
      </c>
      <c r="T15" s="38">
        <f t="shared" si="152"/>
        <v>0</v>
      </c>
      <c r="U15" s="38">
        <f t="shared" ref="U15:V15" si="153">+U3-U9</f>
        <v>0</v>
      </c>
      <c r="V15" s="38">
        <f t="shared" si="153"/>
        <v>0</v>
      </c>
      <c r="W15" s="38">
        <f t="shared" ref="W15:X15" si="154">+W3-W9</f>
        <v>0</v>
      </c>
      <c r="X15" s="40">
        <f t="shared" si="154"/>
        <v>-900000</v>
      </c>
      <c r="Y15" s="38">
        <f t="shared" ref="Y15:Z15" si="155">+Y3-Y9</f>
        <v>0</v>
      </c>
      <c r="Z15" s="38">
        <f t="shared" si="155"/>
        <v>0</v>
      </c>
      <c r="AA15" s="38">
        <f t="shared" ref="AA15:AB15" si="156">+AA3-AA9</f>
        <v>0</v>
      </c>
      <c r="AB15" s="38">
        <f t="shared" si="156"/>
        <v>0</v>
      </c>
      <c r="AC15" s="38">
        <f t="shared" ref="AC15:AD15" si="157">+AC3-AC9</f>
        <v>0</v>
      </c>
      <c r="AD15" s="38">
        <f t="shared" si="157"/>
        <v>0</v>
      </c>
      <c r="AE15" s="38">
        <f t="shared" ref="AE15:AF15" si="158">+AE3-AE9</f>
        <v>0</v>
      </c>
      <c r="AF15" s="38">
        <f t="shared" si="158"/>
        <v>0</v>
      </c>
      <c r="AG15" s="40">
        <f t="shared" ref="AG15:AI15" si="159">+AG3-AG9</f>
        <v>-1125000</v>
      </c>
      <c r="AH15" s="38">
        <f t="shared" si="159"/>
        <v>0</v>
      </c>
      <c r="AI15" s="38">
        <f t="shared" si="159"/>
        <v>0</v>
      </c>
      <c r="AJ15" s="38">
        <f t="shared" ref="AJ15:AK15" si="160">+AJ3-AJ9</f>
        <v>0</v>
      </c>
      <c r="AK15" s="38">
        <f t="shared" si="160"/>
        <v>0</v>
      </c>
      <c r="AL15" s="38">
        <f t="shared" ref="AL15:AM15" si="161">+AL3-AL9</f>
        <v>0</v>
      </c>
      <c r="AM15" s="38">
        <f t="shared" si="161"/>
        <v>0</v>
      </c>
      <c r="AN15" s="38">
        <f t="shared" ref="AN15:AQ15" si="162">+AN3-AN9</f>
        <v>0</v>
      </c>
      <c r="AO15" s="38">
        <f t="shared" si="162"/>
        <v>0</v>
      </c>
      <c r="AP15" s="40">
        <f t="shared" si="162"/>
        <v>-1235000</v>
      </c>
      <c r="AQ15" s="38">
        <f t="shared" si="162"/>
        <v>0</v>
      </c>
      <c r="AR15" s="38">
        <f t="shared" ref="AR15:AS15" si="163">+AR3-AR9</f>
        <v>0</v>
      </c>
      <c r="AS15" s="38">
        <f t="shared" si="163"/>
        <v>0</v>
      </c>
      <c r="AT15" s="38">
        <f t="shared" ref="AT15:AW15" si="164">+AT3-AT9</f>
        <v>0</v>
      </c>
      <c r="AU15" s="38">
        <f t="shared" si="164"/>
        <v>0</v>
      </c>
      <c r="AV15" s="38">
        <f t="shared" si="164"/>
        <v>0</v>
      </c>
      <c r="AW15" s="38">
        <f t="shared" si="164"/>
        <v>0</v>
      </c>
      <c r="AX15" s="38">
        <f t="shared" ref="AX15:AY15" si="165">+AX3-AX9</f>
        <v>0</v>
      </c>
      <c r="AY15" s="38">
        <f t="shared" si="165"/>
        <v>0</v>
      </c>
      <c r="AZ15" s="38">
        <f t="shared" ref="AZ15:BA15" si="166">+AZ3-AZ9</f>
        <v>0</v>
      </c>
      <c r="BA15" s="38">
        <f t="shared" si="166"/>
        <v>0</v>
      </c>
      <c r="BB15" s="38">
        <f t="shared" ref="BB15:BC15" si="167">+BB3-BB9</f>
        <v>0</v>
      </c>
      <c r="BC15" s="38">
        <f t="shared" si="167"/>
        <v>0</v>
      </c>
      <c r="BD15" s="38">
        <f t="shared" ref="BD15:BE15" si="168">+BD3-BD9</f>
        <v>0</v>
      </c>
      <c r="BE15" s="40">
        <f t="shared" si="168"/>
        <v>-600000</v>
      </c>
      <c r="BF15" s="38">
        <f t="shared" ref="BF15:BG15" si="169">+BF3-BF9</f>
        <v>0</v>
      </c>
      <c r="BG15" s="38">
        <f t="shared" si="169"/>
        <v>0</v>
      </c>
      <c r="BH15" s="38">
        <f t="shared" ref="BH15:BJ15" si="170">+BH3-BH9</f>
        <v>0</v>
      </c>
      <c r="BI15" s="38">
        <f t="shared" si="170"/>
        <v>0</v>
      </c>
      <c r="BJ15" s="38">
        <f t="shared" si="170"/>
        <v>0</v>
      </c>
      <c r="BK15" s="38">
        <f t="shared" ref="BK15:BN15" si="171">+BK3-BK9</f>
        <v>0</v>
      </c>
      <c r="BL15" s="38">
        <f t="shared" si="171"/>
        <v>0</v>
      </c>
      <c r="BM15" s="38">
        <f t="shared" si="171"/>
        <v>0</v>
      </c>
      <c r="BN15" s="38">
        <f t="shared" si="171"/>
        <v>0</v>
      </c>
      <c r="BO15" s="38">
        <f t="shared" ref="BO15:BQ15" si="172">+BO3-BO9</f>
        <v>0</v>
      </c>
      <c r="BP15" s="38">
        <f t="shared" si="172"/>
        <v>0</v>
      </c>
      <c r="BQ15" s="38">
        <f t="shared" si="172"/>
        <v>2600000</v>
      </c>
      <c r="BR15" s="38">
        <f t="shared" ref="BR15:BT15" si="173">+BR3-BR9</f>
        <v>0</v>
      </c>
      <c r="BS15" s="38">
        <f t="shared" si="173"/>
        <v>0</v>
      </c>
      <c r="BT15" s="38">
        <f t="shared" si="173"/>
        <v>0</v>
      </c>
      <c r="BU15" s="38">
        <f t="shared" ref="BU15:BX15" si="174">+BU3-BU9</f>
        <v>0</v>
      </c>
      <c r="BV15" s="38">
        <f t="shared" si="174"/>
        <v>0</v>
      </c>
      <c r="BW15" s="38">
        <f t="shared" si="174"/>
        <v>0</v>
      </c>
      <c r="BX15" s="38">
        <f t="shared" si="174"/>
        <v>0</v>
      </c>
      <c r="BY15" s="38">
        <f t="shared" ref="BY15:CA15" si="175">+BY3-BY9</f>
        <v>0</v>
      </c>
      <c r="BZ15" s="38">
        <f t="shared" si="175"/>
        <v>0</v>
      </c>
      <c r="CA15" s="40">
        <f t="shared" si="175"/>
        <v>-227000</v>
      </c>
      <c r="CB15" s="38">
        <f t="shared" ref="CB15:CC15" si="176">+CB3-CB9</f>
        <v>0</v>
      </c>
      <c r="CC15" s="38">
        <f t="shared" si="176"/>
        <v>0</v>
      </c>
      <c r="CD15" s="38">
        <f t="shared" ref="CD15:CG15" si="177">+CD3-CD9</f>
        <v>0</v>
      </c>
      <c r="CE15" s="38">
        <f t="shared" si="177"/>
        <v>0</v>
      </c>
      <c r="CF15" s="38">
        <f t="shared" si="177"/>
        <v>0</v>
      </c>
      <c r="CG15" s="38">
        <f t="shared" si="177"/>
        <v>0</v>
      </c>
      <c r="CH15" s="38">
        <f t="shared" ref="CH15:CJ15" si="178">+CH3-CH9</f>
        <v>0</v>
      </c>
      <c r="CI15" s="40">
        <f t="shared" si="178"/>
        <v>-170000.00000000003</v>
      </c>
      <c r="CJ15" s="38">
        <f t="shared" si="178"/>
        <v>0</v>
      </c>
      <c r="CK15" s="38">
        <f t="shared" ref="CK15:CL15" si="179">+CK3-CK9</f>
        <v>0</v>
      </c>
      <c r="CL15" s="38">
        <f t="shared" si="179"/>
        <v>0</v>
      </c>
      <c r="CM15" s="38">
        <f t="shared" ref="CM15:CO15" si="180">+CM3-CM9</f>
        <v>0</v>
      </c>
      <c r="CN15" s="38">
        <f t="shared" si="180"/>
        <v>0</v>
      </c>
      <c r="CO15" s="38">
        <f t="shared" si="180"/>
        <v>0</v>
      </c>
      <c r="CP15" s="40">
        <f>+CP3-CP9</f>
        <v>-15587000</v>
      </c>
    </row>
    <row r="16" spans="1:94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</row>
    <row r="17" spans="1:94" ht="18" customHeight="1">
      <c r="A17" s="41" t="s">
        <v>6</v>
      </c>
      <c r="B17" s="42">
        <f t="shared" ref="B17:C17" si="181">SUM(B19:B20)</f>
        <v>1010000</v>
      </c>
      <c r="C17" s="43">
        <f t="shared" si="181"/>
        <v>0</v>
      </c>
      <c r="D17" s="43">
        <f t="shared" ref="D17" si="182">SUM(D19:D20)</f>
        <v>0</v>
      </c>
      <c r="E17" s="43">
        <f t="shared" ref="E17:F17" si="183">SUM(E19:E20)</f>
        <v>0</v>
      </c>
      <c r="F17" s="43">
        <f t="shared" si="183"/>
        <v>0</v>
      </c>
      <c r="G17" s="43">
        <f t="shared" ref="G17:I17" si="184">SUM(G19:G20)</f>
        <v>0</v>
      </c>
      <c r="H17" s="43">
        <f t="shared" si="184"/>
        <v>0</v>
      </c>
      <c r="I17" s="43">
        <f t="shared" si="184"/>
        <v>0</v>
      </c>
      <c r="J17" s="43">
        <f t="shared" ref="J17:K17" si="185">SUM(J19:J20)</f>
        <v>0</v>
      </c>
      <c r="K17" s="43">
        <f t="shared" si="185"/>
        <v>0</v>
      </c>
      <c r="L17" s="43">
        <f t="shared" ref="L17:N17" si="186">SUM(L19:L20)</f>
        <v>0</v>
      </c>
      <c r="M17" s="43">
        <f t="shared" si="186"/>
        <v>0</v>
      </c>
      <c r="N17" s="43">
        <f t="shared" si="186"/>
        <v>0</v>
      </c>
      <c r="O17" s="43">
        <f t="shared" ref="O17:P17" si="187">SUM(O19:O20)</f>
        <v>0</v>
      </c>
      <c r="P17" s="43">
        <f t="shared" si="187"/>
        <v>0</v>
      </c>
      <c r="Q17" s="43">
        <f t="shared" ref="Q17:R17" si="188">SUM(Q19:Q20)</f>
        <v>0</v>
      </c>
      <c r="R17" s="43">
        <f t="shared" si="188"/>
        <v>0</v>
      </c>
      <c r="S17" s="61">
        <f t="shared" ref="S17:T17" si="189">SUM(S19:S20)</f>
        <v>-100000</v>
      </c>
      <c r="T17" s="43">
        <f t="shared" si="189"/>
        <v>0</v>
      </c>
      <c r="U17" s="43">
        <f t="shared" ref="U17:V17" si="190">SUM(U19:U20)</f>
        <v>0</v>
      </c>
      <c r="V17" s="43">
        <f t="shared" si="190"/>
        <v>0</v>
      </c>
      <c r="W17" s="43">
        <f t="shared" ref="W17:X17" si="191">SUM(W19:W20)</f>
        <v>0</v>
      </c>
      <c r="X17" s="43">
        <f t="shared" si="191"/>
        <v>0</v>
      </c>
      <c r="Y17" s="43">
        <f t="shared" ref="Y17:Z17" si="192">SUM(Y19:Y20)</f>
        <v>0</v>
      </c>
      <c r="Z17" s="43">
        <f t="shared" si="192"/>
        <v>0</v>
      </c>
      <c r="AA17" s="43">
        <f t="shared" ref="AA17:AB17" si="193">SUM(AA19:AA20)</f>
        <v>0</v>
      </c>
      <c r="AB17" s="43">
        <f t="shared" si="193"/>
        <v>0</v>
      </c>
      <c r="AC17" s="43">
        <f t="shared" ref="AC17:AD17" si="194">SUM(AC19:AC20)</f>
        <v>0</v>
      </c>
      <c r="AD17" s="43">
        <f t="shared" si="194"/>
        <v>0</v>
      </c>
      <c r="AE17" s="43">
        <f t="shared" ref="AE17:AF17" si="195">SUM(AE19:AE20)</f>
        <v>0</v>
      </c>
      <c r="AF17" s="43">
        <f t="shared" si="195"/>
        <v>0</v>
      </c>
      <c r="AG17" s="43">
        <f t="shared" ref="AG17:AI17" si="196">SUM(AG19:AG20)</f>
        <v>0</v>
      </c>
      <c r="AH17" s="43">
        <f t="shared" si="196"/>
        <v>0</v>
      </c>
      <c r="AI17" s="43">
        <f t="shared" si="196"/>
        <v>0</v>
      </c>
      <c r="AJ17" s="43">
        <f t="shared" ref="AJ17:AK17" si="197">SUM(AJ19:AJ20)</f>
        <v>0</v>
      </c>
      <c r="AK17" s="43">
        <f t="shared" si="197"/>
        <v>0</v>
      </c>
      <c r="AL17" s="43">
        <f t="shared" ref="AL17:AM17" si="198">SUM(AL19:AL20)</f>
        <v>0</v>
      </c>
      <c r="AM17" s="43">
        <f t="shared" si="198"/>
        <v>0</v>
      </c>
      <c r="AN17" s="43">
        <f t="shared" ref="AN17:AQ17" si="199">SUM(AN19:AN20)</f>
        <v>0</v>
      </c>
      <c r="AO17" s="43">
        <f t="shared" si="199"/>
        <v>0</v>
      </c>
      <c r="AP17" s="43">
        <f t="shared" si="199"/>
        <v>0</v>
      </c>
      <c r="AQ17" s="43">
        <f t="shared" si="199"/>
        <v>0</v>
      </c>
      <c r="AR17" s="43">
        <f t="shared" ref="AR17:AS17" si="200">SUM(AR19:AR20)</f>
        <v>0</v>
      </c>
      <c r="AS17" s="43">
        <f t="shared" si="200"/>
        <v>0</v>
      </c>
      <c r="AT17" s="43">
        <f t="shared" ref="AT17:AW17" si="201">SUM(AT19:AT20)</f>
        <v>0</v>
      </c>
      <c r="AU17" s="61">
        <f t="shared" si="201"/>
        <v>-230000</v>
      </c>
      <c r="AV17" s="43">
        <f t="shared" si="201"/>
        <v>0</v>
      </c>
      <c r="AW17" s="43">
        <f t="shared" si="201"/>
        <v>0</v>
      </c>
      <c r="AX17" s="43">
        <f t="shared" ref="AX17:AY17" si="202">SUM(AX19:AX20)</f>
        <v>0</v>
      </c>
      <c r="AY17" s="43">
        <f t="shared" si="202"/>
        <v>0</v>
      </c>
      <c r="AZ17" s="43">
        <f t="shared" ref="AZ17:BA17" si="203">SUM(AZ19:AZ20)</f>
        <v>0</v>
      </c>
      <c r="BA17" s="43">
        <f t="shared" si="203"/>
        <v>0</v>
      </c>
      <c r="BB17" s="43">
        <f t="shared" ref="BB17:BC17" si="204">SUM(BB19:BB20)</f>
        <v>0</v>
      </c>
      <c r="BC17" s="43">
        <f t="shared" si="204"/>
        <v>0</v>
      </c>
      <c r="BD17" s="43">
        <f t="shared" ref="BD17:BE17" si="205">SUM(BD19:BD20)</f>
        <v>0</v>
      </c>
      <c r="BE17" s="43">
        <f t="shared" si="205"/>
        <v>0</v>
      </c>
      <c r="BF17" s="43">
        <f t="shared" ref="BF17:BG17" si="206">SUM(BF19:BF20)</f>
        <v>0</v>
      </c>
      <c r="BG17" s="43">
        <f t="shared" si="206"/>
        <v>0</v>
      </c>
      <c r="BH17" s="43">
        <f t="shared" ref="BH17:BJ17" si="207">SUM(BH19:BH20)</f>
        <v>0</v>
      </c>
      <c r="BI17" s="43">
        <f t="shared" si="207"/>
        <v>0</v>
      </c>
      <c r="BJ17" s="43">
        <f t="shared" si="207"/>
        <v>0</v>
      </c>
      <c r="BK17" s="43">
        <f t="shared" ref="BK17:BN17" si="208">SUM(BK19:BK20)</f>
        <v>0</v>
      </c>
      <c r="BL17" s="43">
        <f t="shared" si="208"/>
        <v>0</v>
      </c>
      <c r="BM17" s="43">
        <f t="shared" si="208"/>
        <v>0</v>
      </c>
      <c r="BN17" s="61">
        <f t="shared" si="208"/>
        <v>-90000</v>
      </c>
      <c r="BO17" s="43">
        <f t="shared" ref="BO17:BQ17" si="209">SUM(BO19:BO20)</f>
        <v>0</v>
      </c>
      <c r="BP17" s="43">
        <f t="shared" si="209"/>
        <v>0</v>
      </c>
      <c r="BQ17" s="43">
        <f t="shared" si="209"/>
        <v>0</v>
      </c>
      <c r="BR17" s="43">
        <f t="shared" ref="BR17:BT17" si="210">SUM(BR19:BR20)</f>
        <v>0</v>
      </c>
      <c r="BS17" s="43">
        <f t="shared" si="210"/>
        <v>0</v>
      </c>
      <c r="BT17" s="61">
        <f t="shared" si="210"/>
        <v>-131000</v>
      </c>
      <c r="BU17" s="43">
        <f t="shared" ref="BU17:BX17" si="211">SUM(BU19:BU20)</f>
        <v>0</v>
      </c>
      <c r="BV17" s="43">
        <f t="shared" si="211"/>
        <v>0</v>
      </c>
      <c r="BW17" s="43">
        <f t="shared" si="211"/>
        <v>0</v>
      </c>
      <c r="BX17" s="43">
        <f t="shared" si="211"/>
        <v>0</v>
      </c>
      <c r="BY17" s="43">
        <f t="shared" ref="BY17:CA17" si="212">SUM(BY19:BY20)</f>
        <v>0</v>
      </c>
      <c r="BZ17" s="43">
        <f t="shared" si="212"/>
        <v>0</v>
      </c>
      <c r="CA17" s="43">
        <f t="shared" si="212"/>
        <v>0</v>
      </c>
      <c r="CB17" s="43">
        <f t="shared" ref="CB17:CC17" si="213">SUM(CB19:CB20)</f>
        <v>0</v>
      </c>
      <c r="CC17" s="43">
        <f t="shared" si="213"/>
        <v>0</v>
      </c>
      <c r="CD17" s="43">
        <f t="shared" ref="CD17:CG17" si="214">SUM(CD19:CD20)</f>
        <v>0</v>
      </c>
      <c r="CE17" s="43">
        <f t="shared" si="214"/>
        <v>0</v>
      </c>
      <c r="CF17" s="43">
        <f t="shared" si="214"/>
        <v>0</v>
      </c>
      <c r="CG17" s="43">
        <f t="shared" si="214"/>
        <v>0</v>
      </c>
      <c r="CH17" s="43">
        <f t="shared" ref="CH17:CJ17" si="215">SUM(CH19:CH20)</f>
        <v>0</v>
      </c>
      <c r="CI17" s="43">
        <f t="shared" si="215"/>
        <v>0</v>
      </c>
      <c r="CJ17" s="43">
        <f t="shared" si="215"/>
        <v>0</v>
      </c>
      <c r="CK17" s="43">
        <f t="shared" ref="CK17:CL17" si="216">SUM(CK19:CK20)</f>
        <v>0</v>
      </c>
      <c r="CL17" s="43">
        <f t="shared" si="216"/>
        <v>0</v>
      </c>
      <c r="CM17" s="43">
        <f t="shared" ref="CM17:CO17" si="217">SUM(CM19:CM20)</f>
        <v>0</v>
      </c>
      <c r="CN17" s="61">
        <f t="shared" si="217"/>
        <v>-24000</v>
      </c>
      <c r="CO17" s="43">
        <f t="shared" si="217"/>
        <v>0</v>
      </c>
      <c r="CP17" s="43">
        <f>SUM(CP19:CP20)</f>
        <v>435000</v>
      </c>
    </row>
    <row r="18" spans="1:94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ht="24">
      <c r="A19" s="7" t="s">
        <v>35</v>
      </c>
      <c r="B19" s="5">
        <v>610000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60">
        <v>-90000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60">
        <v>-230000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60">
        <v>-20000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60">
        <v>-81000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60">
        <v>-20000</v>
      </c>
      <c r="CO19" s="34">
        <v>0</v>
      </c>
      <c r="CP19" s="34">
        <f>SUM(B19:CO19)</f>
        <v>169000</v>
      </c>
    </row>
    <row r="20" spans="1:94" ht="24">
      <c r="A20" s="7" t="s">
        <v>36</v>
      </c>
      <c r="B20" s="5">
        <v>400000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60">
        <v>-10000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60">
        <v>-70000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60">
        <v>-50000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60">
        <v>-4000</v>
      </c>
      <c r="CO20" s="34">
        <v>0</v>
      </c>
      <c r="CP20" s="34">
        <f>SUM(B20:CO20)</f>
        <v>266000</v>
      </c>
    </row>
    <row r="21" spans="1:94" ht="18" customHeight="1">
      <c r="A21" s="41" t="s">
        <v>7</v>
      </c>
      <c r="B21" s="42">
        <f t="shared" ref="B21:C21" si="218">SUM(B23:B23)</f>
        <v>400000</v>
      </c>
      <c r="C21" s="43">
        <f t="shared" si="218"/>
        <v>0</v>
      </c>
      <c r="D21" s="43">
        <f t="shared" ref="D21:E21" si="219">SUM(D23:D23)</f>
        <v>0</v>
      </c>
      <c r="E21" s="43">
        <f t="shared" si="219"/>
        <v>0</v>
      </c>
      <c r="F21" s="43">
        <f t="shared" ref="F21:H21" si="220">SUM(F23:F23)</f>
        <v>0</v>
      </c>
      <c r="G21" s="61">
        <f t="shared" si="220"/>
        <v>-100000</v>
      </c>
      <c r="H21" s="43">
        <f t="shared" si="220"/>
        <v>0</v>
      </c>
      <c r="I21" s="43">
        <f t="shared" ref="I21:K21" si="221">SUM(I23:I23)</f>
        <v>0</v>
      </c>
      <c r="J21" s="43">
        <f t="shared" si="221"/>
        <v>0</v>
      </c>
      <c r="K21" s="43">
        <f t="shared" si="221"/>
        <v>0</v>
      </c>
      <c r="L21" s="43">
        <f t="shared" ref="L21:N21" si="222">SUM(L23:L23)</f>
        <v>0</v>
      </c>
      <c r="M21" s="43">
        <f t="shared" si="222"/>
        <v>0</v>
      </c>
      <c r="N21" s="43">
        <f t="shared" si="222"/>
        <v>0</v>
      </c>
      <c r="O21" s="43">
        <f t="shared" ref="O21:P21" si="223">SUM(O23:O23)</f>
        <v>0</v>
      </c>
      <c r="P21" s="43">
        <f t="shared" si="223"/>
        <v>0</v>
      </c>
      <c r="Q21" s="43">
        <f t="shared" ref="Q21:R21" si="224">SUM(Q23:Q23)</f>
        <v>0</v>
      </c>
      <c r="R21" s="43">
        <f t="shared" si="224"/>
        <v>0</v>
      </c>
      <c r="S21" s="43">
        <f t="shared" ref="S21:T21" si="225">SUM(S23:S23)</f>
        <v>0</v>
      </c>
      <c r="T21" s="43">
        <f t="shared" si="225"/>
        <v>0</v>
      </c>
      <c r="U21" s="43">
        <f t="shared" ref="U21:V21" si="226">SUM(U23:U23)</f>
        <v>0</v>
      </c>
      <c r="V21" s="43">
        <f t="shared" si="226"/>
        <v>0</v>
      </c>
      <c r="W21" s="43">
        <f t="shared" ref="W21:X21" si="227">SUM(W23:W23)</f>
        <v>0</v>
      </c>
      <c r="X21" s="43">
        <f t="shared" si="227"/>
        <v>0</v>
      </c>
      <c r="Y21" s="43">
        <f t="shared" ref="Y21:Z21" si="228">SUM(Y23:Y23)</f>
        <v>0</v>
      </c>
      <c r="Z21" s="43">
        <f t="shared" si="228"/>
        <v>0</v>
      </c>
      <c r="AA21" s="43">
        <f t="shared" ref="AA21:AB21" si="229">SUM(AA23:AA23)</f>
        <v>0</v>
      </c>
      <c r="AB21" s="43">
        <f t="shared" si="229"/>
        <v>0</v>
      </c>
      <c r="AC21" s="43">
        <f t="shared" ref="AC21:AD21" si="230">SUM(AC23:AC23)</f>
        <v>0</v>
      </c>
      <c r="AD21" s="43">
        <f t="shared" si="230"/>
        <v>0</v>
      </c>
      <c r="AE21" s="43">
        <f t="shared" ref="AE21:AF21" si="231">SUM(AE23:AE23)</f>
        <v>0</v>
      </c>
      <c r="AF21" s="43">
        <f t="shared" si="231"/>
        <v>0</v>
      </c>
      <c r="AG21" s="43">
        <f t="shared" ref="AG21:AI21" si="232">SUM(AG23:AG23)</f>
        <v>0</v>
      </c>
      <c r="AH21" s="43">
        <f t="shared" si="232"/>
        <v>0</v>
      </c>
      <c r="AI21" s="43">
        <f t="shared" si="232"/>
        <v>0</v>
      </c>
      <c r="AJ21" s="43">
        <f t="shared" ref="AJ21:AK21" si="233">SUM(AJ23:AJ23)</f>
        <v>0</v>
      </c>
      <c r="AK21" s="43">
        <f t="shared" si="233"/>
        <v>0</v>
      </c>
      <c r="AL21" s="43">
        <f t="shared" ref="AL21:AM21" si="234">SUM(AL23:AL23)</f>
        <v>0</v>
      </c>
      <c r="AM21" s="43">
        <f t="shared" si="234"/>
        <v>0</v>
      </c>
      <c r="AN21" s="43">
        <f t="shared" ref="AN21:AQ21" si="235">SUM(AN23:AN23)</f>
        <v>0</v>
      </c>
      <c r="AO21" s="43">
        <f t="shared" si="235"/>
        <v>0</v>
      </c>
      <c r="AP21" s="43">
        <f t="shared" si="235"/>
        <v>0</v>
      </c>
      <c r="AQ21" s="43">
        <f t="shared" si="235"/>
        <v>0</v>
      </c>
      <c r="AR21" s="43">
        <f t="shared" ref="AR21:AS21" si="236">SUM(AR23:AR23)</f>
        <v>0</v>
      </c>
      <c r="AS21" s="43">
        <f t="shared" si="236"/>
        <v>0</v>
      </c>
      <c r="AT21" s="43">
        <f t="shared" ref="AT21:AW21" si="237">SUM(AT23:AT23)</f>
        <v>0</v>
      </c>
      <c r="AU21" s="43">
        <f t="shared" si="237"/>
        <v>0</v>
      </c>
      <c r="AV21" s="43">
        <f t="shared" si="237"/>
        <v>0</v>
      </c>
      <c r="AW21" s="43">
        <f t="shared" si="237"/>
        <v>0</v>
      </c>
      <c r="AX21" s="61">
        <f t="shared" ref="AX21:AY21" si="238">SUM(AX23:AX23)</f>
        <v>-150000</v>
      </c>
      <c r="AY21" s="43">
        <f t="shared" si="238"/>
        <v>0</v>
      </c>
      <c r="AZ21" s="43">
        <f t="shared" ref="AZ21:BA21" si="239">SUM(AZ23:AZ23)</f>
        <v>0</v>
      </c>
      <c r="BA21" s="43">
        <f t="shared" si="239"/>
        <v>0</v>
      </c>
      <c r="BB21" s="43">
        <f t="shared" ref="BB21:BC21" si="240">SUM(BB23:BB23)</f>
        <v>0</v>
      </c>
      <c r="BC21" s="43">
        <f t="shared" si="240"/>
        <v>0</v>
      </c>
      <c r="BD21" s="43">
        <f t="shared" ref="BD21:BE21" si="241">SUM(BD23:BD23)</f>
        <v>0</v>
      </c>
      <c r="BE21" s="43">
        <f t="shared" si="241"/>
        <v>0</v>
      </c>
      <c r="BF21" s="43">
        <f t="shared" ref="BF21:BG21" si="242">SUM(BF23:BF23)</f>
        <v>0</v>
      </c>
      <c r="BG21" s="43">
        <f t="shared" si="242"/>
        <v>0</v>
      </c>
      <c r="BH21" s="43">
        <f t="shared" ref="BH21:BJ21" si="243">SUM(BH23:BH23)</f>
        <v>0</v>
      </c>
      <c r="BI21" s="43">
        <f t="shared" si="243"/>
        <v>0</v>
      </c>
      <c r="BJ21" s="43">
        <f t="shared" si="243"/>
        <v>0</v>
      </c>
      <c r="BK21" s="43">
        <f t="shared" ref="BK21:BN21" si="244">SUM(BK23:BK23)</f>
        <v>0</v>
      </c>
      <c r="BL21" s="43">
        <f t="shared" si="244"/>
        <v>0</v>
      </c>
      <c r="BM21" s="43">
        <f t="shared" si="244"/>
        <v>0</v>
      </c>
      <c r="BN21" s="43">
        <f t="shared" si="244"/>
        <v>0</v>
      </c>
      <c r="BO21" s="43">
        <f t="shared" ref="BO21:BQ21" si="245">SUM(BO23:BO23)</f>
        <v>0</v>
      </c>
      <c r="BP21" s="43">
        <f t="shared" si="245"/>
        <v>0</v>
      </c>
      <c r="BQ21" s="43">
        <f t="shared" si="245"/>
        <v>0</v>
      </c>
      <c r="BR21" s="43">
        <f t="shared" ref="BR21:BT21" si="246">SUM(BR23:BR23)</f>
        <v>0</v>
      </c>
      <c r="BS21" s="43">
        <f t="shared" si="246"/>
        <v>0</v>
      </c>
      <c r="BT21" s="43">
        <f t="shared" si="246"/>
        <v>0</v>
      </c>
      <c r="BU21" s="43">
        <f t="shared" ref="BU21:BX21" si="247">SUM(BU23:BU23)</f>
        <v>0</v>
      </c>
      <c r="BV21" s="43">
        <f t="shared" si="247"/>
        <v>0</v>
      </c>
      <c r="BW21" s="43">
        <f t="shared" si="247"/>
        <v>0</v>
      </c>
      <c r="BX21" s="43">
        <f t="shared" si="247"/>
        <v>0</v>
      </c>
      <c r="BY21" s="43">
        <f t="shared" ref="BY21:CA21" si="248">SUM(BY23:BY23)</f>
        <v>0</v>
      </c>
      <c r="BZ21" s="43">
        <f t="shared" si="248"/>
        <v>0</v>
      </c>
      <c r="CA21" s="43">
        <f t="shared" si="248"/>
        <v>0</v>
      </c>
      <c r="CB21" s="43">
        <f t="shared" ref="CB21:CC21" si="249">SUM(CB23:CB23)</f>
        <v>0</v>
      </c>
      <c r="CC21" s="43">
        <f t="shared" si="249"/>
        <v>0</v>
      </c>
      <c r="CD21" s="43">
        <f t="shared" ref="CD21:CG21" si="250">SUM(CD23:CD23)</f>
        <v>0</v>
      </c>
      <c r="CE21" s="43">
        <f t="shared" si="250"/>
        <v>0</v>
      </c>
      <c r="CF21" s="43">
        <f t="shared" si="250"/>
        <v>0</v>
      </c>
      <c r="CG21" s="43">
        <f t="shared" si="250"/>
        <v>0</v>
      </c>
      <c r="CH21" s="43">
        <f t="shared" ref="CH21:CJ21" si="251">SUM(CH23:CH23)</f>
        <v>0</v>
      </c>
      <c r="CI21" s="43">
        <f t="shared" si="251"/>
        <v>0</v>
      </c>
      <c r="CJ21" s="43">
        <f t="shared" si="251"/>
        <v>0</v>
      </c>
      <c r="CK21" s="43">
        <f t="shared" ref="CK21:CL21" si="252">SUM(CK23:CK23)</f>
        <v>0</v>
      </c>
      <c r="CL21" s="43">
        <f t="shared" si="252"/>
        <v>0</v>
      </c>
      <c r="CM21" s="43">
        <f t="shared" ref="CM21:CO21" si="253">SUM(CM23:CM23)</f>
        <v>0</v>
      </c>
      <c r="CN21" s="43">
        <f t="shared" si="253"/>
        <v>0</v>
      </c>
      <c r="CO21" s="43">
        <f t="shared" si="253"/>
        <v>0</v>
      </c>
      <c r="CP21" s="43">
        <f>SUM(CP23:CP23)</f>
        <v>150000</v>
      </c>
    </row>
    <row r="22" spans="1:94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</row>
    <row r="23" spans="1:94" ht="24">
      <c r="A23" s="7" t="s">
        <v>32</v>
      </c>
      <c r="B23" s="5">
        <v>400000</v>
      </c>
      <c r="C23" s="34">
        <v>0</v>
      </c>
      <c r="D23" s="34">
        <v>0</v>
      </c>
      <c r="E23" s="34">
        <v>0</v>
      </c>
      <c r="F23" s="34">
        <v>0</v>
      </c>
      <c r="G23" s="60">
        <v>-100000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60">
        <v>-150000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f>SUM(B23:CO23)</f>
        <v>150000</v>
      </c>
    </row>
    <row r="26" spans="1:94">
      <c r="A26" s="29" t="s">
        <v>29</v>
      </c>
    </row>
    <row r="27" spans="1:94">
      <c r="A27" s="29" t="s">
        <v>33</v>
      </c>
    </row>
    <row r="28" spans="1:94">
      <c r="A28" s="29" t="s">
        <v>34</v>
      </c>
    </row>
    <row r="29" spans="1:94">
      <c r="A29" s="29" t="s">
        <v>30</v>
      </c>
    </row>
    <row r="30" spans="1:94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5" fitToWidth="100" orientation="landscape" r:id="rId1"/>
  <headerFooter>
    <oddHeader>&amp;C&amp;"Czcionka tekstu podstawowego,Pogrubiony"&amp;12
BUDŻET GMINY STRZELCE OPOLSKIE NA 2022 ROK
(PO ZMIANACH)</oddHeader>
    <oddFooter>&amp;L&amp;"Czcionka tekstu podstawowego,Kursywa"&amp;10Źródło: UM w Strzelcach Opolskich&amp;C&amp;10&amp;D :: &amp;T&amp;R&amp;10Strona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47ED-345F-417D-82C3-87E7D67C76A0}">
  <sheetPr>
    <pageSetUpPr fitToPage="1"/>
  </sheetPr>
  <dimension ref="A3:B13"/>
  <sheetViews>
    <sheetView workbookViewId="0"/>
  </sheetViews>
  <sheetFormatPr defaultColWidth="8.75" defaultRowHeight="14.25"/>
  <cols>
    <col min="1" max="1" width="36.75" style="56" customWidth="1"/>
    <col min="2" max="2" width="16.75" style="56" customWidth="1"/>
    <col min="3" max="16384" width="8.75" style="56"/>
  </cols>
  <sheetData>
    <row r="3" spans="1:2" ht="22.15" customHeight="1">
      <c r="A3" s="54" t="s">
        <v>49</v>
      </c>
      <c r="B3" s="55">
        <f>ROUND('Budżet 2022 - Dochody'!$C$5,2)</f>
        <v>181092777.44999999</v>
      </c>
    </row>
    <row r="4" spans="1:2" ht="22.15" customHeight="1">
      <c r="A4" s="54" t="s">
        <v>50</v>
      </c>
      <c r="B4" s="55">
        <f>ROUND('Budżet 2022 - po zmianach'!$CP$3,2)</f>
        <v>181092777.44999999</v>
      </c>
    </row>
    <row r="5" spans="1:2" ht="18" customHeight="1">
      <c r="A5" s="57" t="s">
        <v>51</v>
      </c>
      <c r="B5" s="58" t="str">
        <f>IF((B3-B4)=0,"OK","Błąd!")</f>
        <v>OK</v>
      </c>
    </row>
    <row r="7" spans="1:2" ht="22.15" customHeight="1">
      <c r="A7" s="54" t="s">
        <v>52</v>
      </c>
      <c r="B7" s="55">
        <f>'Budżet 2022 - Wydatki'!$C$5</f>
        <v>196679777.45000008</v>
      </c>
    </row>
    <row r="8" spans="1:2" ht="22.15" customHeight="1">
      <c r="A8" s="54" t="s">
        <v>53</v>
      </c>
      <c r="B8" s="55">
        <f>'Budżet 2022 - po zmianach'!$CP$9</f>
        <v>196679777.45000008</v>
      </c>
    </row>
    <row r="9" spans="1:2" ht="18" customHeight="1">
      <c r="A9" s="57" t="s">
        <v>51</v>
      </c>
      <c r="B9" s="58" t="str">
        <f>IF((B7-B8)=0,"OK","Błąd!")</f>
        <v>OK</v>
      </c>
    </row>
    <row r="11" spans="1:2" ht="22.15" customHeight="1">
      <c r="A11" s="54" t="s">
        <v>55</v>
      </c>
      <c r="B11" s="55">
        <f>'Budżet 2022 - Dochody'!$E$5</f>
        <v>24931930.550000001</v>
      </c>
    </row>
    <row r="12" spans="1:2" ht="22.15" customHeight="1">
      <c r="A12" s="54" t="s">
        <v>56</v>
      </c>
      <c r="B12" s="55">
        <f>'Budżet 2022 - Wydatki'!$E$5</f>
        <v>24931930.550000001</v>
      </c>
    </row>
    <row r="13" spans="1:2" ht="18" customHeight="1">
      <c r="A13" s="57" t="s">
        <v>51</v>
      </c>
      <c r="B13" s="58" t="str">
        <f>IF((B11-B12)=0,"OK","Błąd!")</f>
        <v>OK</v>
      </c>
    </row>
  </sheetData>
  <printOptions horizontalCentered="1" verticalCentered="1"/>
  <pageMargins left="1.1023622047244095" right="1.1023622047244095" top="1.1023622047244095" bottom="1.1023622047244095" header="0.31496062992125984" footer="0.31496062992125984"/>
  <pageSetup paperSize="9" orientation="landscape" r:id="rId1"/>
  <headerFooter>
    <oddHeader>&amp;C&amp;"Czcionka tekstu podstawowego,Pogrubiony"&amp;12
BUDŻET GMINY STRZELCE OPOLSKIE NA 2022 ROK - PO ZMIANACH
(CHECKLIST)</oddHeader>
    <oddFooter>&amp;L&amp;"Czcionka tekstu podstawowego,Kursywa"Źródło: UM w Strzelcach Opolskich&amp;C&amp;D 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START</vt:lpstr>
      <vt:lpstr>Budżet 2022 - Dochody</vt:lpstr>
      <vt:lpstr>Budżet 2022 - Wydatki</vt:lpstr>
      <vt:lpstr>Budżet 2022 - po zmianach</vt:lpstr>
      <vt:lpstr>CHECKLIST</vt:lpstr>
    </vt:vector>
  </TitlesOfParts>
  <Manager>p.szuba@strzelceopolskie.eu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2022 po zmianach</dc:title>
  <dc:subject>Budżet 2022</dc:subject>
  <dc:creator>p.szuba@strzelceopolskie.eu</dc:creator>
  <cp:keywords>Budżet 2022</cp:keywords>
  <dc:description>Budżet 2022 po zmianach</dc:description>
  <cp:lastModifiedBy>Piotr Szuba</cp:lastModifiedBy>
  <cp:lastPrinted>2022-01-15T12:50:44Z</cp:lastPrinted>
  <dcterms:created xsi:type="dcterms:W3CDTF">2010-01-23T12:25:49Z</dcterms:created>
  <dcterms:modified xsi:type="dcterms:W3CDTF">2023-01-16T11:05:03Z</dcterms:modified>
  <cp:category>Budżet 2022</cp:category>
</cp:coreProperties>
</file>