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514546A5-5803-4F04-B5A4-A7411C0049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C21" i="1" l="1"/>
  <c r="CC17" i="1"/>
  <c r="CC9" i="1"/>
  <c r="CC14" i="1" s="1"/>
  <c r="CC8" i="1"/>
  <c r="CC3" i="1"/>
  <c r="C85" i="4"/>
  <c r="C62" i="3"/>
  <c r="CB21" i="1"/>
  <c r="CB17" i="1"/>
  <c r="CB14" i="1"/>
  <c r="CB9" i="1"/>
  <c r="CB8" i="1"/>
  <c r="CB3" i="1"/>
  <c r="CB15" i="1" s="1"/>
  <c r="C84" i="4"/>
  <c r="C61" i="3"/>
  <c r="CA21" i="1"/>
  <c r="CA17" i="1"/>
  <c r="CA9" i="1"/>
  <c r="CA14" i="1" s="1"/>
  <c r="CA3" i="1"/>
  <c r="CA15" i="1" s="1"/>
  <c r="C83" i="4"/>
  <c r="BZ21" i="1"/>
  <c r="BZ17" i="1"/>
  <c r="BZ9" i="1"/>
  <c r="BZ14" i="1" s="1"/>
  <c r="BZ3" i="1"/>
  <c r="C82" i="4"/>
  <c r="C60" i="3"/>
  <c r="BY21" i="1"/>
  <c r="BY17" i="1"/>
  <c r="BY14" i="1"/>
  <c r="BY9" i="1"/>
  <c r="BY3" i="1"/>
  <c r="C81" i="4"/>
  <c r="C59" i="3"/>
  <c r="BX21" i="1"/>
  <c r="BX17" i="1"/>
  <c r="BX9" i="1"/>
  <c r="BX14" i="1" s="1"/>
  <c r="BX8" i="1"/>
  <c r="BX3" i="1"/>
  <c r="C80" i="4"/>
  <c r="C58" i="3"/>
  <c r="BW21" i="1"/>
  <c r="BW17" i="1"/>
  <c r="BW9" i="1"/>
  <c r="BW14" i="1" s="1"/>
  <c r="BW3" i="1"/>
  <c r="C79" i="4"/>
  <c r="C57" i="3"/>
  <c r="BV21" i="1"/>
  <c r="BV17" i="1"/>
  <c r="BV14" i="1"/>
  <c r="BV9" i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C76" i="4"/>
  <c r="C55" i="3"/>
  <c r="BS21" i="1"/>
  <c r="BS17" i="1"/>
  <c r="BS9" i="1"/>
  <c r="BS14" i="1" s="1"/>
  <c r="BS3" i="1"/>
  <c r="BS8" i="1" s="1"/>
  <c r="C75" i="4"/>
  <c r="C54" i="3"/>
  <c r="BR21" i="1"/>
  <c r="BR17" i="1"/>
  <c r="BR9" i="1"/>
  <c r="BR14" i="1" s="1"/>
  <c r="BR8" i="1"/>
  <c r="BR3" i="1"/>
  <c r="C74" i="4"/>
  <c r="BQ21" i="1"/>
  <c r="BQ17" i="1"/>
  <c r="BQ14" i="1"/>
  <c r="BQ9" i="1"/>
  <c r="BQ15" i="1" s="1"/>
  <c r="BQ8" i="1"/>
  <c r="BQ3" i="1"/>
  <c r="C73" i="4"/>
  <c r="C53" i="3"/>
  <c r="BP21" i="1"/>
  <c r="BP17" i="1"/>
  <c r="BP9" i="1"/>
  <c r="BP14" i="1" s="1"/>
  <c r="BP3" i="1"/>
  <c r="BP8" i="1" s="1"/>
  <c r="C72" i="4"/>
  <c r="C52" i="3"/>
  <c r="BO21" i="1"/>
  <c r="BO17" i="1"/>
  <c r="BO9" i="1"/>
  <c r="BO14" i="1" s="1"/>
  <c r="BO3" i="1"/>
  <c r="C71" i="4"/>
  <c r="C51" i="3"/>
  <c r="BN21" i="1"/>
  <c r="BN17" i="1"/>
  <c r="BN9" i="1"/>
  <c r="BN14" i="1" s="1"/>
  <c r="BN3" i="1"/>
  <c r="BN15" i="1" s="1"/>
  <c r="C70" i="4"/>
  <c r="C50" i="3"/>
  <c r="CC15" i="1" l="1"/>
  <c r="CA8" i="1"/>
  <c r="BZ15" i="1"/>
  <c r="BZ8" i="1"/>
  <c r="BY15" i="1"/>
  <c r="BY8" i="1"/>
  <c r="BX15" i="1"/>
  <c r="BU15" i="1"/>
  <c r="BW15" i="1"/>
  <c r="BW8" i="1"/>
  <c r="BV15" i="1"/>
  <c r="BU8" i="1"/>
  <c r="BT15" i="1"/>
  <c r="BT8" i="1"/>
  <c r="BS15" i="1"/>
  <c r="BR15" i="1"/>
  <c r="BP15" i="1"/>
  <c r="BO15" i="1"/>
  <c r="BO8" i="1"/>
  <c r="BN8" i="1"/>
  <c r="BM21" i="1"/>
  <c r="BM17" i="1"/>
  <c r="BM9" i="1"/>
  <c r="BM15" i="1" s="1"/>
  <c r="BM8" i="1"/>
  <c r="BM3" i="1"/>
  <c r="C69" i="4"/>
  <c r="BL21" i="1"/>
  <c r="BL17" i="1"/>
  <c r="BL9" i="1"/>
  <c r="BL14" i="1" s="1"/>
  <c r="BL3" i="1"/>
  <c r="C68" i="4"/>
  <c r="BK21" i="1"/>
  <c r="BK17" i="1"/>
  <c r="BK9" i="1"/>
  <c r="BK14" i="1" s="1"/>
  <c r="BK3" i="1"/>
  <c r="C67" i="4"/>
  <c r="C49" i="3"/>
  <c r="BJ21" i="1"/>
  <c r="BJ17" i="1"/>
  <c r="BJ14" i="1"/>
  <c r="BJ9" i="1"/>
  <c r="BJ15" i="1" s="1"/>
  <c r="BJ3" i="1"/>
  <c r="BJ8" i="1" s="1"/>
  <c r="C66" i="4"/>
  <c r="C48" i="3"/>
  <c r="BI21" i="1"/>
  <c r="BI17" i="1"/>
  <c r="BI9" i="1"/>
  <c r="BI14" i="1" s="1"/>
  <c r="BI3" i="1"/>
  <c r="BI15" i="1" s="1"/>
  <c r="C65" i="4"/>
  <c r="C47" i="3"/>
  <c r="BH21" i="1"/>
  <c r="BH17" i="1"/>
  <c r="BH9" i="1"/>
  <c r="BH15" i="1" s="1"/>
  <c r="BH8" i="1"/>
  <c r="BH3" i="1"/>
  <c r="C64" i="4"/>
  <c r="BG21" i="1"/>
  <c r="BG17" i="1"/>
  <c r="BG9" i="1"/>
  <c r="BG14" i="1" s="1"/>
  <c r="BG3" i="1"/>
  <c r="C63" i="4"/>
  <c r="C46" i="3"/>
  <c r="BF21" i="1"/>
  <c r="BF17" i="1"/>
  <c r="BF9" i="1"/>
  <c r="BF14" i="1" s="1"/>
  <c r="BF3" i="1"/>
  <c r="C62" i="4"/>
  <c r="C45" i="3"/>
  <c r="BE21" i="1"/>
  <c r="BE17" i="1"/>
  <c r="BE9" i="1"/>
  <c r="BE14" i="1" s="1"/>
  <c r="BE3" i="1"/>
  <c r="C61" i="4"/>
  <c r="C44" i="3"/>
  <c r="BD21" i="1"/>
  <c r="BD17" i="1"/>
  <c r="BD9" i="1"/>
  <c r="BD15" i="1" s="1"/>
  <c r="BD8" i="1"/>
  <c r="BD3" i="1"/>
  <c r="C60" i="4"/>
  <c r="BC21" i="1"/>
  <c r="BC17" i="1"/>
  <c r="BC9" i="1"/>
  <c r="BC14" i="1" s="1"/>
  <c r="BC3" i="1"/>
  <c r="BC8" i="1" s="1"/>
  <c r="C59" i="4"/>
  <c r="C43" i="3"/>
  <c r="BB21" i="1"/>
  <c r="BB17" i="1"/>
  <c r="BB9" i="1"/>
  <c r="BB14" i="1" s="1"/>
  <c r="BB8" i="1"/>
  <c r="BB3" i="1"/>
  <c r="C58" i="4"/>
  <c r="BA21" i="1"/>
  <c r="BA17" i="1"/>
  <c r="BA9" i="1"/>
  <c r="BA14" i="1" s="1"/>
  <c r="BA3" i="1"/>
  <c r="C57" i="4"/>
  <c r="C42" i="3"/>
  <c r="AZ21" i="1"/>
  <c r="AZ17" i="1"/>
  <c r="AZ9" i="1"/>
  <c r="AZ14" i="1" s="1"/>
  <c r="AZ3" i="1"/>
  <c r="AZ8" i="1" s="1"/>
  <c r="C56" i="4"/>
  <c r="C41" i="3"/>
  <c r="AY21" i="1"/>
  <c r="AY17" i="1"/>
  <c r="AY14" i="1"/>
  <c r="AY9" i="1"/>
  <c r="AY3" i="1"/>
  <c r="C55" i="4"/>
  <c r="C40" i="3"/>
  <c r="AX21" i="1"/>
  <c r="AX17" i="1"/>
  <c r="AX9" i="1"/>
  <c r="AX15" i="1" s="1"/>
  <c r="AX8" i="1"/>
  <c r="AX3" i="1"/>
  <c r="C54" i="4"/>
  <c r="AW21" i="1"/>
  <c r="AW17" i="1"/>
  <c r="AW14" i="1"/>
  <c r="AW9" i="1"/>
  <c r="AW8" i="1"/>
  <c r="AW3" i="1"/>
  <c r="AW15" i="1" s="1"/>
  <c r="C53" i="4"/>
  <c r="C39" i="3"/>
  <c r="AV21" i="1"/>
  <c r="AV17" i="1"/>
  <c r="AV14" i="1"/>
  <c r="AV9" i="1"/>
  <c r="AV3" i="1"/>
  <c r="AV15" i="1" s="1"/>
  <c r="C52" i="4"/>
  <c r="C38" i="3"/>
  <c r="AU21" i="1"/>
  <c r="AU17" i="1"/>
  <c r="AU9" i="1"/>
  <c r="AU14" i="1" s="1"/>
  <c r="AU3" i="1"/>
  <c r="AU15" i="1" s="1"/>
  <c r="C51" i="4"/>
  <c r="C37" i="3"/>
  <c r="AT21" i="1"/>
  <c r="AT17" i="1"/>
  <c r="AT9" i="1"/>
  <c r="AT14" i="1" s="1"/>
  <c r="AT8" i="1"/>
  <c r="AT3" i="1"/>
  <c r="C50" i="4"/>
  <c r="AS21" i="1"/>
  <c r="AS17" i="1"/>
  <c r="AS9" i="1"/>
  <c r="AS14" i="1" s="1"/>
  <c r="AS3" i="1"/>
  <c r="AS8" i="1" s="1"/>
  <c r="C49" i="4"/>
  <c r="C36" i="3"/>
  <c r="AR21" i="1"/>
  <c r="AR17" i="1"/>
  <c r="AR9" i="1"/>
  <c r="AR14" i="1" s="1"/>
  <c r="AR3" i="1"/>
  <c r="C48" i="4"/>
  <c r="C35" i="3"/>
  <c r="AQ21" i="1"/>
  <c r="AQ17" i="1"/>
  <c r="AQ9" i="1"/>
  <c r="AQ14" i="1" s="1"/>
  <c r="AQ3" i="1"/>
  <c r="AQ8" i="1" s="1"/>
  <c r="C47" i="4"/>
  <c r="C34" i="3"/>
  <c r="AP21" i="1"/>
  <c r="AP17" i="1"/>
  <c r="AP9" i="1"/>
  <c r="AP14" i="1" s="1"/>
  <c r="AP3" i="1"/>
  <c r="AP8" i="1" s="1"/>
  <c r="C46" i="4"/>
  <c r="C33" i="3"/>
  <c r="AO21" i="1"/>
  <c r="AO17" i="1"/>
  <c r="AO9" i="1"/>
  <c r="AO14" i="1" s="1"/>
  <c r="AO3" i="1"/>
  <c r="AO8" i="1" s="1"/>
  <c r="C45" i="4"/>
  <c r="C32" i="3"/>
  <c r="AN21" i="1"/>
  <c r="AN17" i="1"/>
  <c r="AN9" i="1"/>
  <c r="AN15" i="1" s="1"/>
  <c r="AN8" i="1"/>
  <c r="AN3" i="1"/>
  <c r="C44" i="4"/>
  <c r="AM21" i="1"/>
  <c r="AM17" i="1"/>
  <c r="AM15" i="1"/>
  <c r="AM14" i="1"/>
  <c r="AM9" i="1"/>
  <c r="AM8" i="1"/>
  <c r="AM3" i="1"/>
  <c r="C43" i="4"/>
  <c r="AL21" i="1"/>
  <c r="AL17" i="1"/>
  <c r="AL9" i="1"/>
  <c r="AL14" i="1" s="1"/>
  <c r="AL3" i="1"/>
  <c r="AL15" i="1" s="1"/>
  <c r="C42" i="4"/>
  <c r="C31" i="3"/>
  <c r="AK21" i="1"/>
  <c r="AK17" i="1"/>
  <c r="AK9" i="1"/>
  <c r="AK14" i="1" s="1"/>
  <c r="AK8" i="1"/>
  <c r="AK3" i="1"/>
  <c r="C41" i="4"/>
  <c r="C30" i="3"/>
  <c r="AJ21" i="1"/>
  <c r="AJ17" i="1"/>
  <c r="AJ9" i="1"/>
  <c r="AJ14" i="1" s="1"/>
  <c r="AJ3" i="1"/>
  <c r="AJ8" i="1" s="1"/>
  <c r="C40" i="4"/>
  <c r="C29" i="3"/>
  <c r="AI21" i="1"/>
  <c r="AI17" i="1"/>
  <c r="AI9" i="1"/>
  <c r="AI14" i="1" s="1"/>
  <c r="AI8" i="1"/>
  <c r="AI3" i="1"/>
  <c r="AI15" i="1" s="1"/>
  <c r="C39" i="4"/>
  <c r="AH21" i="1"/>
  <c r="AH17" i="1"/>
  <c r="AH9" i="1"/>
  <c r="AH14" i="1" s="1"/>
  <c r="AH3" i="1"/>
  <c r="C38" i="4"/>
  <c r="C28" i="3"/>
  <c r="AG21" i="1"/>
  <c r="AG17" i="1"/>
  <c r="AG9" i="1"/>
  <c r="AG14" i="1" s="1"/>
  <c r="AG3" i="1"/>
  <c r="AG8" i="1" s="1"/>
  <c r="C37" i="4"/>
  <c r="C27" i="3"/>
  <c r="AF21" i="1"/>
  <c r="AF17" i="1"/>
  <c r="AF9" i="1"/>
  <c r="AF14" i="1" s="1"/>
  <c r="AF3" i="1"/>
  <c r="C36" i="4"/>
  <c r="C26" i="3"/>
  <c r="AE21" i="1"/>
  <c r="AE17" i="1"/>
  <c r="AE9" i="1"/>
  <c r="AE14" i="1" s="1"/>
  <c r="AE8" i="1"/>
  <c r="AE3" i="1"/>
  <c r="C35" i="4"/>
  <c r="AD21" i="1"/>
  <c r="AD17" i="1"/>
  <c r="AD9" i="1"/>
  <c r="AD14" i="1" s="1"/>
  <c r="AD3" i="1"/>
  <c r="C34" i="4"/>
  <c r="C25" i="3"/>
  <c r="C33" i="4"/>
  <c r="C24" i="3"/>
  <c r="AC21" i="1"/>
  <c r="AC17" i="1"/>
  <c r="AC9" i="1"/>
  <c r="AC14" i="1" s="1"/>
  <c r="AC3" i="1"/>
  <c r="AB21" i="1"/>
  <c r="AB17" i="1"/>
  <c r="AB14" i="1"/>
  <c r="AB9" i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8" i="1"/>
  <c r="Z3" i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8" i="1"/>
  <c r="V3" i="1"/>
  <c r="V15" i="1" s="1"/>
  <c r="C26" i="4"/>
  <c r="C18" i="3"/>
  <c r="U21" i="1"/>
  <c r="U17" i="1"/>
  <c r="U14" i="1"/>
  <c r="U9" i="1"/>
  <c r="U3" i="1"/>
  <c r="U15" i="1" s="1"/>
  <c r="C25" i="4"/>
  <c r="T21" i="1"/>
  <c r="T17" i="1"/>
  <c r="T14" i="1"/>
  <c r="T9" i="1"/>
  <c r="T3" i="1"/>
  <c r="T8" i="1" s="1"/>
  <c r="C24" i="4"/>
  <c r="S21" i="1"/>
  <c r="S17" i="1"/>
  <c r="S9" i="1"/>
  <c r="S14" i="1" s="1"/>
  <c r="S8" i="1"/>
  <c r="S3" i="1"/>
  <c r="C23" i="4"/>
  <c r="C17" i="3"/>
  <c r="R21" i="1"/>
  <c r="R17" i="1"/>
  <c r="R9" i="1"/>
  <c r="R14" i="1" s="1"/>
  <c r="R8" i="1"/>
  <c r="R3" i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14" i="1"/>
  <c r="O9" i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14" i="1"/>
  <c r="M9" i="1"/>
  <c r="M8" i="1"/>
  <c r="M3" i="1"/>
  <c r="M15" i="1" s="1"/>
  <c r="C17" i="4"/>
  <c r="L21" i="1"/>
  <c r="L17" i="1"/>
  <c r="L9" i="1"/>
  <c r="L14" i="1" s="1"/>
  <c r="L8" i="1"/>
  <c r="L3" i="1"/>
  <c r="C16" i="4"/>
  <c r="C12" i="3"/>
  <c r="K21" i="1"/>
  <c r="K17" i="1"/>
  <c r="K15" i="1"/>
  <c r="K14" i="1"/>
  <c r="K9" i="1"/>
  <c r="K8" i="1"/>
  <c r="K3" i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8" i="1"/>
  <c r="I3" i="1"/>
  <c r="C13" i="4"/>
  <c r="C10" i="3"/>
  <c r="H21" i="1"/>
  <c r="H17" i="1"/>
  <c r="H9" i="1"/>
  <c r="H14" i="1" s="1"/>
  <c r="H3" i="1"/>
  <c r="C12" i="4"/>
  <c r="C9" i="3"/>
  <c r="BM14" i="1" l="1"/>
  <c r="BL15" i="1"/>
  <c r="BL8" i="1"/>
  <c r="BK15" i="1"/>
  <c r="BK8" i="1"/>
  <c r="BI8" i="1"/>
  <c r="BH14" i="1"/>
  <c r="BG15" i="1"/>
  <c r="BG8" i="1"/>
  <c r="BF15" i="1"/>
  <c r="BF8" i="1"/>
  <c r="BE15" i="1"/>
  <c r="BE8" i="1"/>
  <c r="BD14" i="1"/>
  <c r="BC15" i="1"/>
  <c r="BB15" i="1"/>
  <c r="BA15" i="1"/>
  <c r="BA8" i="1"/>
  <c r="AZ15" i="1"/>
  <c r="AY15" i="1"/>
  <c r="AY8" i="1"/>
  <c r="AX14" i="1"/>
  <c r="AV8" i="1"/>
  <c r="AU8" i="1"/>
  <c r="AT15" i="1"/>
  <c r="AS15" i="1"/>
  <c r="AR15" i="1"/>
  <c r="AR8" i="1"/>
  <c r="AQ15" i="1"/>
  <c r="AP15" i="1"/>
  <c r="AO15" i="1"/>
  <c r="AN14" i="1"/>
  <c r="AL8" i="1"/>
  <c r="AK15" i="1"/>
  <c r="AJ15" i="1"/>
  <c r="AH15" i="1"/>
  <c r="AH8" i="1"/>
  <c r="AG15" i="1"/>
  <c r="AF15" i="1"/>
  <c r="AF8" i="1"/>
  <c r="AE15" i="1"/>
  <c r="AD15" i="1"/>
  <c r="AD8" i="1"/>
  <c r="AC15" i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14" i="1"/>
  <c r="F9" i="1"/>
  <c r="F8" i="1"/>
  <c r="F3" i="1"/>
  <c r="F15" i="1" s="1"/>
  <c r="C10" i="4"/>
  <c r="E21" i="1"/>
  <c r="E17" i="1"/>
  <c r="E9" i="1"/>
  <c r="E14" i="1" s="1"/>
  <c r="E3" i="1"/>
  <c r="E8" i="1" s="1"/>
  <c r="C9" i="4"/>
  <c r="D21" i="1"/>
  <c r="D17" i="1"/>
  <c r="D9" i="1"/>
  <c r="D15" i="1" s="1"/>
  <c r="D8" i="1"/>
  <c r="D3" i="1"/>
  <c r="F5" i="4"/>
  <c r="E5" i="4"/>
  <c r="D5" i="4"/>
  <c r="C8" i="3"/>
  <c r="F5" i="3"/>
  <c r="E5" i="3"/>
  <c r="D5" i="3"/>
  <c r="C8" i="4"/>
  <c r="G15" i="1" l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B7" i="5" s="1"/>
  <c r="CK23" i="1"/>
  <c r="C6" i="3"/>
  <c r="CK20" i="1"/>
  <c r="CK19" i="1"/>
  <c r="CK13" i="1"/>
  <c r="CK12" i="1"/>
  <c r="CK11" i="1"/>
  <c r="CK7" i="1"/>
  <c r="CK6" i="1"/>
  <c r="CK5" i="1"/>
  <c r="B9" i="1"/>
  <c r="B14" i="1" s="1"/>
  <c r="B3" i="1"/>
  <c r="B8" i="1" s="1"/>
  <c r="B21" i="1"/>
  <c r="B17" i="1"/>
  <c r="C5" i="3" l="1"/>
  <c r="B3" i="5" s="1"/>
  <c r="CK3" i="1"/>
  <c r="C15" i="1"/>
  <c r="CK21" i="1"/>
  <c r="CK9" i="1"/>
  <c r="B8" i="5" s="1"/>
  <c r="CK17" i="1"/>
  <c r="B15" i="1"/>
  <c r="B4" i="5" l="1"/>
  <c r="B5" i="5" s="1"/>
  <c r="CK14" i="1"/>
  <c r="B9" i="5"/>
  <c r="CK8" i="1"/>
  <c r="CK15" i="1"/>
</calcChain>
</file>

<file path=xl/sharedStrings.xml><?xml version="1.0" encoding="utf-8"?>
<sst xmlns="http://schemas.openxmlformats.org/spreadsheetml/2006/main" count="296" uniqueCount="218">
  <si>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</si>
  <si>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</si>
  <si>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</si>
  <si>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</si>
  <si>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</si>
  <si>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</si>
  <si>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</si>
  <si>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</si>
  <si>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</si>
  <si>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</si>
  <si>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</si>
  <si>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</si>
  <si>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</si>
  <si>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</si>
  <si>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</si>
  <si>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</si>
  <si>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</si>
  <si>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</si>
  <si>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</si>
  <si>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</si>
  <si>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</si>
  <si>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</si>
  <si>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</si>
  <si>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</si>
  <si>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</si>
  <si>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</si>
  <si>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</si>
  <si>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</si>
  <si>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</si>
  <si>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</si>
  <si>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</si>
  <si>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</si>
  <si>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</si>
  <si>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</si>
  <si>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</si>
  <si>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</si>
  <si>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</si>
  <si>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</si>
  <si>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--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</si>
  <si>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</si>
  <si>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</si>
  <si>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</si>
  <si>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</si>
  <si>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</si>
  <si>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</si>
  <si>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</si>
  <si>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</si>
  <si>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</si>
  <si>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</si>
  <si>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</si>
  <si>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</si>
  <si>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</si>
  <si>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</si>
  <si>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</si>
  <si>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</si>
  <si>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</si>
  <si>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</si>
  <si>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</si>
  <si>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</si>
  <si>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</si>
  <si>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</si>
  <si>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</si>
  <si>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</si>
  <si>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</si>
  <si>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</si>
  <si>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</si>
  <si>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</si>
  <si>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</si>
  <si>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</si>
  <si>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</si>
  <si>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</si>
  <si>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</si>
  <si>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</si>
  <si>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</si>
  <si>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</si>
  <si>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</si>
  <si>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</si>
  <si>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</si>
  <si>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</si>
  <si>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</si>
  <si>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</si>
  <si>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</si>
  <si>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</si>
  <si>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</si>
  <si>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</si>
  <si>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</si>
  <si>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</si>
  <si>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</si>
  <si>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</si>
  <si>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TWITTER: https://twitter.com/piotr_szuba | INSTAGRAM: https://www.instagram.com/szuba76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</si>
  <si>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</si>
  <si>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</si>
  <si>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</si>
  <si>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</si>
  <si>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t>Zarządzenie
Nr 66/2023</t>
  </si>
  <si>
    <t>Zarządzenie
Nr 67/2023</t>
  </si>
  <si>
    <t>Zarządzenie
Nr 77/2023</t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</si>
  <si>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</si>
  <si>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</si>
  <si>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</si>
  <si>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t>Zarządzenie
Nr 80/2023</t>
  </si>
  <si>
    <t>Zarządzenie
Nr 91/2023</t>
  </si>
  <si>
    <t>Zarządzenie
Nr 101/2023</t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</si>
  <si>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</si>
  <si>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</si>
  <si>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WYS:20230510
UPO:20230510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</si>
  <si>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WYS:20230511
UPO:20230511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</si>
  <si>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WYS:20230515
UPO:20230515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</si>
  <si>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WYS:20230523
UPO:20230523</t>
    </r>
  </si>
  <si>
    <t>Zarządzenie
Nr 104/2023</t>
  </si>
  <si>
    <t>Zarządzenie
Nr 105/2023</t>
  </si>
  <si>
    <t>Zarządzenie
Nr 106/2023</t>
  </si>
  <si>
    <t>Zarządzenie
Nr 115/2023</t>
  </si>
  <si>
    <t>Zarządzenie
Nr 116/2023</t>
  </si>
  <si>
    <r>
      <t xml:space="preserve">URMSO
Nr LXVII/533/2023
z dnia
5.05.2023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</si>
  <si>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118/2023</t>
  </si>
  <si>
    <t>Zarządzenie
Nr 129/2023</t>
  </si>
  <si>
    <t>Zarządzenie
Nr 130/2023</t>
  </si>
  <si>
    <t>Zarządzenie
Nr 131/2023</t>
  </si>
  <si>
    <t>Zarządzenie
Nr 132/2023</t>
  </si>
  <si>
    <t>Zarządzenie
Nr 133/2023</t>
  </si>
  <si>
    <t>Zarządzenie
Nr 135/2023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</si>
  <si>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WYS:20230602
UPO:20230602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</si>
  <si>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WYS:20230605
UPO:20230605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</si>
  <si>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WYS:20230607
UPO:20230607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</si>
  <si>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WYS:20230703
UPO:20230703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</si>
  <si>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WYS:20230704
UPO:20230704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</si>
  <si>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WYS:20230706
UPO:20230706</t>
    </r>
  </si>
  <si>
    <t>Zarządzenie
Nr 137/2023</t>
  </si>
  <si>
    <t>Zarządzenie
Nr 139/2023</t>
  </si>
  <si>
    <r>
      <t xml:space="preserve">URMSO
Nr LXVIII/537/2023
z dnia
31.05.2023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rFont val="Czcionka tekstu podstawowego"/>
        <charset val="238"/>
      </rPr>
      <t>]</t>
    </r>
  </si>
  <si>
    <t>Zarządzenie
Nr 141/2023</t>
  </si>
  <si>
    <t>Zarządzenie
Nr 144/2023</t>
  </si>
  <si>
    <t>Zarządzenie
Nr 145/2023</t>
  </si>
  <si>
    <t>Zarządzenie
Nr 160/2023</t>
  </si>
  <si>
    <t>Zarządzenie
Nr 161/2023</t>
  </si>
  <si>
    <t>Zarządzenie
Nr 162/2023</t>
  </si>
  <si>
    <t>Zarządzenie
Nr 163/2023</t>
  </si>
  <si>
    <t>Zarządzenie
Nr 165/2023</t>
  </si>
  <si>
    <r>
      <t xml:space="preserve">URMSO
Nr LXX/558/2023
z dnia
28.06.2023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rFont val="Czcionka tekstu podstawowego"/>
        <charset val="238"/>
      </rPr>
      <t>]</t>
    </r>
  </si>
  <si>
    <t>Zarządzenie
Nr 166/2023</t>
  </si>
  <si>
    <t>Zarządzenie
Nr 186/2023</t>
  </si>
  <si>
    <t>Zarządzenie
Nr 187/2023</t>
  </si>
  <si>
    <t>Zarządzenie
Nr 188/2023</t>
  </si>
  <si>
    <t>Zarządzenie
Nr 190/2023</t>
  </si>
  <si>
    <t>Zarządzenie
Nr 192/2023</t>
  </si>
  <si>
    <t>Zarządzenie
Nr 196/2023</t>
  </si>
  <si>
    <r>
      <t xml:space="preserve">URMSO
Nr LXXI/573/2023
z dnia
26.07.2023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</si>
  <si>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WYS:20230801
UPO:20230801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</si>
  <si>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/2023
BSO
z dnia 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</si>
  <si>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/2023
BSO
z dnia 11.05.2023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</si>
  <si>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/2023
BSO
z dnia 15.05.2023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WYS:20230804
UPO:20230804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</si>
  <si>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/2023
BSO
z dnia 23.05.2023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WYS:20230807
UPO:20230807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</si>
  <si>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</si>
  <si>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</si>
  <si>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t>Zarządzenie
Nr 197/2023</t>
  </si>
  <si>
    <t>Zarządzenie
Nr 198/2023</t>
  </si>
  <si>
    <t>Zarządzenie
Nr 199/2023</t>
  </si>
  <si>
    <t>Zarządzenie
Nr 200/2023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</si>
  <si>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/2023
BSO
z dnia 25.05.2023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WYS:20230816
UPO:20230816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</si>
  <si>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/2023
BSO
z dnia 29.05.2023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WYS:20230817
UPO:20230817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</si>
  <si>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/2023
BSO
z dnia 31.05.2023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WYS:20230818
UPO:20230818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</si>
  <si>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/2023
BSO
z dnia 5.06.2023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</si>
  <si>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</si>
  <si>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WYS:20230822
UPO:20230822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</si>
  <si>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</si>
  <si>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WYS:20230824
UPO:20230824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</si>
  <si>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WYS:20230825
UPO:20230825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</si>
  <si>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WYS:20230828
UPO:20230828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</si>
  <si>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/2023
BSO
z dnia 30.06.2023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WYS:20230829
UPO:20230829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</si>
  <si>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WYS:20230831
UPO:20230831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</si>
  <si>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WYS:20230904
UPO:20230904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</si>
  <si>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WYS:20230905
UPO:20230905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</si>
  <si>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190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</si>
  <si>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/2023
BSO
z dnia 18.07.2023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</si>
  <si>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t>Zarządzenie
Nr 210/2023</t>
  </si>
  <si>
    <t>Zarządzenie
Nr 211/2023</t>
  </si>
  <si>
    <t>Zarządzenie
Nr 212/2023</t>
  </si>
  <si>
    <t>Zarządzenie
Nr 213/2023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</si>
  <si>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/2023
BSO
z dnia 14.08.2023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</si>
  <si>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</si>
  <si>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/2023
BSO
z dnia 16.08.2023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</si>
  <si>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</si>
  <si>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217</t>
    </r>
    <r>
      <rPr>
        <b/>
        <sz val="11"/>
        <color indexed="8"/>
        <rFont val="Czcionka tekstu podstawowego"/>
        <charset val="238"/>
      </rPr>
      <t xml:space="preserve">/2023
BSO
z dnia 22.08.2023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</si>
  <si>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</si>
  <si>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225</t>
    </r>
    <r>
      <rPr>
        <b/>
        <sz val="11"/>
        <color indexed="8"/>
        <rFont val="Czcionka tekstu podstawowego"/>
        <charset val="238"/>
      </rPr>
      <t xml:space="preserve">/2023
BSO
z dnia 29.08.2023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</si>
  <si>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</si>
  <si>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/2023
BSO
z dnia 30.08.2023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</si>
  <si>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</si>
  <si>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</si>
  <si>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</si>
  <si>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</si>
  <si>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/2023
BSO
z dnia 25.07.2023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WYS:20230908
UPO:20230908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</si>
  <si>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198</t>
    </r>
    <r>
      <rPr>
        <b/>
        <sz val="11"/>
        <color indexed="8"/>
        <rFont val="Czcionka tekstu podstawowego"/>
        <charset val="238"/>
      </rPr>
      <t xml:space="preserve">/2023
BSO
z dnia 27.07.2023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WYS:20230911
UPO:20230911</t>
    </r>
  </si>
  <si>
    <t>Zarządzenie
Nr 231/2023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</si>
  <si>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/2023
BSO
z dnia 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</si>
  <si>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t>Zarządzenie
Nr 232/2023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</si>
  <si>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232</t>
    </r>
    <r>
      <rPr>
        <b/>
        <sz val="11"/>
        <color indexed="8"/>
        <rFont val="Czcionka tekstu podstawowego"/>
        <charset val="238"/>
      </rPr>
      <t xml:space="preserve">/2023
BSO
z dnia 11.09.2023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</si>
  <si>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t>Zarządzenie
Nr 239/2023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</si>
  <si>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239</t>
    </r>
    <r>
      <rPr>
        <b/>
        <sz val="11"/>
        <color indexed="8"/>
        <rFont val="Czcionka tekstu podstawowego"/>
        <charset val="238"/>
      </rPr>
      <t xml:space="preserve">/2023
BSO
z dnia 12.09.2023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</si>
  <si>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t>Zarządzenie
Nr 244/2023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</si>
  <si>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244</t>
    </r>
    <r>
      <rPr>
        <b/>
        <sz val="11"/>
        <color indexed="8"/>
        <rFont val="Czcionka tekstu podstawowego"/>
        <charset val="238"/>
      </rPr>
      <t xml:space="preserve">/2023
BSO
z dnia 19.09.2023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</si>
  <si>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t>Zarządzenie
Nr 246/2023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</si>
  <si>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246</t>
    </r>
    <r>
      <rPr>
        <b/>
        <sz val="11"/>
        <color indexed="8"/>
        <rFont val="Czcionka tekstu podstawowego"/>
        <charset val="238"/>
      </rPr>
      <t xml:space="preserve">/2023
BSO
z dnia 26.09.2023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</si>
  <si>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r>
      <t xml:space="preserve">URMSO
Nr LXXII/581/2023
z dnia
27.09.2023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</si>
  <si>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/2023
BSO
z dnia 28.07.2023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WYS:20231002
UPO:20231002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</si>
  <si>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/2023
BSO
z dnia 31.07.2023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WYS:20231003
UPO:20231003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</si>
  <si>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/2023
BSO
z dnia 8.08.2023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WYS:20231004
UPO:20231004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</si>
  <si>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WYS:20231005
UPO:20231005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</si>
  <si>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WYS:20231006
UPO:20231006</t>
    </r>
  </si>
  <si>
    <t>Zarządzenie
Nr 247/2023</t>
  </si>
  <si>
    <t>Zarządzenie
Nr 248/2023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</si>
  <si>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248</t>
    </r>
    <r>
      <rPr>
        <b/>
        <sz val="11"/>
        <color indexed="8"/>
        <rFont val="Czcionka tekstu podstawowego"/>
        <charset val="238"/>
      </rPr>
      <t xml:space="preserve">/2023
BSO
z dnia 28.09.2023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</si>
  <si>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t>Zarządzenie
Nr 249/2023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</si>
  <si>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249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</si>
  <si>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t>Zarządzenie
Nr 250/2023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</si>
  <si>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WYS:202309XX
UPO:202309XX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</si>
  <si>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30.09.2023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</si>
</sst>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49</v>
      </c>
    </row>
    <row r="9" spans="2:4">
      <c r="B9" s="52" t="s">
        <v>50</v>
      </c>
    </row>
    <row r="10" spans="2:4">
      <c r="B10" s="52" t="s">
        <v>51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41</v>
      </c>
    </row>
    <row r="15" spans="2:4">
      <c r="B15" s="48"/>
      <c r="C15" s="48"/>
      <c r="D15" s="48" t="s">
        <v>40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90</v>
      </c>
    </row>
    <row r="20" spans="2:4">
      <c r="D20" s="50" t="s">
        <v>89</v>
      </c>
    </row>
    <row r="22" spans="2:4">
      <c r="D22" s="48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2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70" t="s">
        <v>26</v>
      </c>
      <c r="B2" s="70" t="s">
        <v>25</v>
      </c>
      <c r="C2" s="71" t="s">
        <v>24</v>
      </c>
      <c r="D2" s="72" t="s">
        <v>28</v>
      </c>
      <c r="E2" s="73"/>
      <c r="F2" s="74"/>
    </row>
    <row r="3" spans="1:6" s="20" customFormat="1" ht="38.25" customHeight="1">
      <c r="A3" s="70"/>
      <c r="B3" s="70"/>
      <c r="C3" s="71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180653688.81</v>
      </c>
      <c r="D5" s="21">
        <f>SUM(D6:D100)</f>
        <v>168514252.67000002</v>
      </c>
      <c r="E5" s="21">
        <f>SUM(E6:E100)</f>
        <v>12099836.139999999</v>
      </c>
      <c r="F5" s="21">
        <f>SUM(F6:F100)</f>
        <v>39600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5.5">
      <c r="A7" s="33" t="s">
        <v>61</v>
      </c>
      <c r="B7" s="54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5.5">
      <c r="A8" s="33" t="s">
        <v>63</v>
      </c>
      <c r="B8" s="54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5.5">
      <c r="A9" s="33" t="s">
        <v>68</v>
      </c>
      <c r="B9" s="54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5.5">
      <c r="A10" s="33" t="s">
        <v>69</v>
      </c>
      <c r="B10" s="54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5.5">
      <c r="A11" s="33" t="s">
        <v>71</v>
      </c>
      <c r="B11" s="54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5.5">
      <c r="A12" s="33" t="s">
        <v>74</v>
      </c>
      <c r="B12" s="54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5.5">
      <c r="A13" s="33" t="s">
        <v>76</v>
      </c>
      <c r="B13" s="54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5.5">
      <c r="A14" s="33" t="s">
        <v>77</v>
      </c>
      <c r="B14" s="54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5.5">
      <c r="A15" s="33" t="s">
        <v>79</v>
      </c>
      <c r="B15" s="54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5.5">
      <c r="A16" s="33" t="s">
        <v>85</v>
      </c>
      <c r="B16" s="54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5.5">
      <c r="A17" s="33" t="s">
        <v>88</v>
      </c>
      <c r="B17" s="54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5.5">
      <c r="A18" s="33" t="s">
        <v>95</v>
      </c>
      <c r="B18" s="54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5.5">
      <c r="A19" s="33" t="s">
        <v>96</v>
      </c>
      <c r="B19" s="54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5.5">
      <c r="A20" s="33" t="s">
        <v>98</v>
      </c>
      <c r="B20" s="54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5.5">
      <c r="A21" s="33" t="s">
        <v>99</v>
      </c>
      <c r="B21" s="54">
        <v>45015</v>
      </c>
      <c r="C21" s="63">
        <f t="shared" ref="C21" si="14">SUM(D21:F21)</f>
        <v>-17938.410000000003</v>
      </c>
      <c r="D21" s="64">
        <v>-101617</v>
      </c>
      <c r="E21" s="18">
        <v>83678.59</v>
      </c>
      <c r="F21" s="18">
        <v>0</v>
      </c>
    </row>
    <row r="22" spans="1:6" ht="25.5">
      <c r="A22" s="33" t="s">
        <v>101</v>
      </c>
      <c r="B22" s="54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5.5">
      <c r="A23" s="33" t="s">
        <v>102</v>
      </c>
      <c r="B23" s="54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5.5">
      <c r="A24" s="33" t="s">
        <v>103</v>
      </c>
      <c r="B24" s="54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  <row r="25" spans="1:6" ht="25.5">
      <c r="A25" s="33" t="s">
        <v>109</v>
      </c>
      <c r="B25" s="54">
        <v>45043</v>
      </c>
      <c r="C25" s="19">
        <f t="shared" ref="C25" si="18">SUM(D25:F25)</f>
        <v>229563</v>
      </c>
      <c r="D25" s="18">
        <v>229563</v>
      </c>
      <c r="E25" s="18">
        <v>0</v>
      </c>
      <c r="F25" s="18">
        <v>0</v>
      </c>
    </row>
    <row r="26" spans="1:6" ht="25.5">
      <c r="A26" s="33" t="s">
        <v>111</v>
      </c>
      <c r="B26" s="54">
        <v>45043</v>
      </c>
      <c r="C26" s="19">
        <f t="shared" ref="C26" si="19">SUM(D26:F26)</f>
        <v>792052.2</v>
      </c>
      <c r="D26" s="18">
        <v>10000</v>
      </c>
      <c r="E26" s="18">
        <v>782052.2</v>
      </c>
      <c r="F26" s="18">
        <v>0</v>
      </c>
    </row>
    <row r="27" spans="1:6" ht="25.5">
      <c r="A27" s="33" t="s">
        <v>112</v>
      </c>
      <c r="B27" s="54">
        <v>45051</v>
      </c>
      <c r="C27" s="19">
        <f t="shared" ref="C27" si="20">SUM(D27:F27)</f>
        <v>15102.38</v>
      </c>
      <c r="D27" s="18">
        <v>15102.38</v>
      </c>
      <c r="E27" s="18">
        <v>0</v>
      </c>
      <c r="F27" s="18">
        <v>0</v>
      </c>
    </row>
    <row r="28" spans="1:6" ht="25.5">
      <c r="A28" s="33" t="s">
        <v>113</v>
      </c>
      <c r="B28" s="54">
        <v>45054</v>
      </c>
      <c r="C28" s="19">
        <f t="shared" ref="C28" si="21">SUM(D28:F28)</f>
        <v>137656.76</v>
      </c>
      <c r="D28" s="18">
        <v>137656.76</v>
      </c>
      <c r="E28" s="18">
        <v>0</v>
      </c>
      <c r="F28" s="18">
        <v>0</v>
      </c>
    </row>
    <row r="29" spans="1:6" ht="25.5">
      <c r="A29" s="33" t="s">
        <v>116</v>
      </c>
      <c r="B29" s="54">
        <v>45061</v>
      </c>
      <c r="C29" s="19">
        <f t="shared" ref="C29" si="22">SUM(D29:F29)</f>
        <v>64200</v>
      </c>
      <c r="D29" s="18">
        <v>64200</v>
      </c>
      <c r="E29" s="18">
        <v>0</v>
      </c>
      <c r="F29" s="18">
        <v>0</v>
      </c>
    </row>
    <row r="30" spans="1:6" ht="25.5">
      <c r="A30" s="33" t="s">
        <v>117</v>
      </c>
      <c r="B30" s="54">
        <v>45069</v>
      </c>
      <c r="C30" s="19">
        <f t="shared" ref="C30" si="23">SUM(D30:F30)</f>
        <v>6136</v>
      </c>
      <c r="D30" s="18">
        <v>6136</v>
      </c>
      <c r="E30" s="18">
        <v>0</v>
      </c>
      <c r="F30" s="18">
        <v>0</v>
      </c>
    </row>
    <row r="31" spans="1:6" ht="25.5">
      <c r="A31" s="33" t="s">
        <v>118</v>
      </c>
      <c r="B31" s="54">
        <v>45070</v>
      </c>
      <c r="C31" s="19">
        <f t="shared" ref="C31" si="24">SUM(D31:F31)</f>
        <v>58500</v>
      </c>
      <c r="D31" s="18">
        <v>58500</v>
      </c>
      <c r="E31" s="18">
        <v>0</v>
      </c>
      <c r="F31" s="18">
        <v>0</v>
      </c>
    </row>
    <row r="32" spans="1:6" ht="25.5">
      <c r="A32" s="33" t="s">
        <v>121</v>
      </c>
      <c r="B32" s="54">
        <v>45075</v>
      </c>
      <c r="C32" s="19">
        <f t="shared" ref="C32" si="25">SUM(D32:F32)</f>
        <v>187711</v>
      </c>
      <c r="D32" s="18">
        <v>187711</v>
      </c>
      <c r="E32" s="18">
        <v>0</v>
      </c>
      <c r="F32" s="18">
        <v>0</v>
      </c>
    </row>
    <row r="33" spans="1:6" ht="25.5">
      <c r="A33" s="33" t="s">
        <v>128</v>
      </c>
      <c r="B33" s="54">
        <v>45077</v>
      </c>
      <c r="C33" s="19">
        <f t="shared" ref="C33" si="26">SUM(D33:F33)</f>
        <v>109483.36</v>
      </c>
      <c r="D33" s="18">
        <v>69628</v>
      </c>
      <c r="E33" s="18">
        <v>39855.360000000001</v>
      </c>
      <c r="F33" s="18">
        <v>0</v>
      </c>
    </row>
    <row r="34" spans="1:6" ht="25.5">
      <c r="A34" s="33" t="s">
        <v>129</v>
      </c>
      <c r="B34" s="54">
        <v>45077</v>
      </c>
      <c r="C34" s="63">
        <f t="shared" ref="C34" si="27">SUM(D34:F34)</f>
        <v>-9536000</v>
      </c>
      <c r="D34" s="64">
        <v>-9536000</v>
      </c>
      <c r="E34" s="18">
        <v>0</v>
      </c>
      <c r="F34" s="18">
        <v>0</v>
      </c>
    </row>
    <row r="35" spans="1:6" ht="25.5">
      <c r="A35" s="33" t="s">
        <v>131</v>
      </c>
      <c r="B35" s="54">
        <v>45082</v>
      </c>
      <c r="C35" s="19">
        <f t="shared" ref="C35" si="28">SUM(D35:F35)</f>
        <v>12272</v>
      </c>
      <c r="D35" s="18">
        <v>12272</v>
      </c>
      <c r="E35" s="18">
        <v>0</v>
      </c>
      <c r="F35" s="18">
        <v>0</v>
      </c>
    </row>
    <row r="36" spans="1:6" ht="25.5">
      <c r="A36" s="33" t="s">
        <v>132</v>
      </c>
      <c r="B36" s="54">
        <v>45089</v>
      </c>
      <c r="C36" s="19">
        <f t="shared" ref="C36" si="29">SUM(D36:F36)</f>
        <v>51869.45</v>
      </c>
      <c r="D36" s="18">
        <v>51869.45</v>
      </c>
      <c r="E36" s="18">
        <v>0</v>
      </c>
      <c r="F36" s="18">
        <v>0</v>
      </c>
    </row>
    <row r="37" spans="1:6" ht="25.5">
      <c r="A37" s="33" t="s">
        <v>134</v>
      </c>
      <c r="B37" s="54">
        <v>45097</v>
      </c>
      <c r="C37" s="19">
        <f t="shared" ref="C37" si="30">SUM(D37:F37)</f>
        <v>72505.67</v>
      </c>
      <c r="D37" s="18">
        <v>9000</v>
      </c>
      <c r="E37" s="18">
        <v>63505.67</v>
      </c>
      <c r="F37" s="18">
        <v>0</v>
      </c>
    </row>
    <row r="38" spans="1:6" ht="25.5">
      <c r="A38" s="33" t="s">
        <v>135</v>
      </c>
      <c r="B38" s="54">
        <v>45097</v>
      </c>
      <c r="C38" s="19">
        <f t="shared" ref="C38" si="31">SUM(D38:F38)</f>
        <v>17600</v>
      </c>
      <c r="D38" s="18">
        <v>17600</v>
      </c>
      <c r="E38" s="18">
        <v>0</v>
      </c>
      <c r="F38" s="18">
        <v>0</v>
      </c>
    </row>
    <row r="39" spans="1:6" ht="25.5">
      <c r="A39" s="33" t="s">
        <v>136</v>
      </c>
      <c r="B39" s="54">
        <v>45104</v>
      </c>
      <c r="C39" s="19">
        <f t="shared" ref="C39" si="32">SUM(D39:F39)</f>
        <v>194874</v>
      </c>
      <c r="D39" s="18">
        <v>194874</v>
      </c>
      <c r="E39" s="18">
        <v>0</v>
      </c>
      <c r="F39" s="18">
        <v>0</v>
      </c>
    </row>
    <row r="40" spans="1:6" ht="25.5">
      <c r="A40" s="33" t="s">
        <v>138</v>
      </c>
      <c r="B40" s="54">
        <v>45106</v>
      </c>
      <c r="C40" s="19">
        <f t="shared" ref="C40" si="33">SUM(D40:F40)</f>
        <v>830000</v>
      </c>
      <c r="D40" s="18">
        <v>830000</v>
      </c>
      <c r="E40" s="18">
        <v>0</v>
      </c>
      <c r="F40" s="18">
        <v>0</v>
      </c>
    </row>
    <row r="41" spans="1:6" ht="25.5">
      <c r="A41" s="33" t="s">
        <v>140</v>
      </c>
      <c r="B41" s="54">
        <v>45107</v>
      </c>
      <c r="C41" s="19">
        <f t="shared" ref="C41" si="34">SUM(D41:F41)</f>
        <v>12440</v>
      </c>
      <c r="D41" s="18">
        <v>12440</v>
      </c>
      <c r="E41" s="18">
        <v>0</v>
      </c>
      <c r="F41" s="18">
        <v>0</v>
      </c>
    </row>
    <row r="42" spans="1:6" ht="25.5">
      <c r="A42" s="33" t="s">
        <v>141</v>
      </c>
      <c r="B42" s="54">
        <v>45114</v>
      </c>
      <c r="C42" s="19">
        <f t="shared" ref="C42" si="35">SUM(D42:F42)</f>
        <v>277774.98</v>
      </c>
      <c r="D42" s="18">
        <v>0</v>
      </c>
      <c r="E42" s="18">
        <v>277774.98</v>
      </c>
      <c r="F42" s="18">
        <v>0</v>
      </c>
    </row>
    <row r="43" spans="1:6" ht="25.5">
      <c r="A43" s="33" t="s">
        <v>143</v>
      </c>
      <c r="B43" s="54">
        <v>45118</v>
      </c>
      <c r="C43" s="19">
        <f t="shared" ref="C43" si="36">SUM(D43:F43)</f>
        <v>34889.519999999997</v>
      </c>
      <c r="D43" s="18">
        <v>34889.519999999997</v>
      </c>
      <c r="E43" s="18">
        <v>0</v>
      </c>
      <c r="F43" s="18">
        <v>0</v>
      </c>
    </row>
    <row r="44" spans="1:6" ht="25.5">
      <c r="A44" s="33" t="s">
        <v>145</v>
      </c>
      <c r="B44" s="54">
        <v>45125</v>
      </c>
      <c r="C44" s="19">
        <f t="shared" ref="C44" si="37">SUM(D44:F44)</f>
        <v>28810</v>
      </c>
      <c r="D44" s="18">
        <v>28810</v>
      </c>
      <c r="E44" s="18">
        <v>0</v>
      </c>
      <c r="F44" s="18">
        <v>0</v>
      </c>
    </row>
    <row r="45" spans="1:6" ht="25.5">
      <c r="A45" s="33" t="s">
        <v>146</v>
      </c>
      <c r="B45" s="54">
        <v>45132</v>
      </c>
      <c r="C45" s="19">
        <f t="shared" ref="C45" si="38">SUM(D45:F45)</f>
        <v>14376</v>
      </c>
      <c r="D45" s="18">
        <v>14376</v>
      </c>
      <c r="E45" s="18">
        <v>0</v>
      </c>
      <c r="F45" s="18">
        <v>0</v>
      </c>
    </row>
    <row r="46" spans="1:6" ht="25.5">
      <c r="A46" s="33" t="s">
        <v>155</v>
      </c>
      <c r="B46" s="54">
        <v>45134</v>
      </c>
      <c r="C46" s="19">
        <f t="shared" ref="C46" si="39">SUM(D46:F46)</f>
        <v>888500</v>
      </c>
      <c r="D46" s="18">
        <v>888500</v>
      </c>
      <c r="E46" s="18">
        <v>0</v>
      </c>
      <c r="F46" s="18">
        <v>0</v>
      </c>
    </row>
    <row r="47" spans="1:6" ht="25.5">
      <c r="A47" s="33" t="s">
        <v>157</v>
      </c>
      <c r="B47" s="54">
        <v>45135</v>
      </c>
      <c r="C47" s="19">
        <f t="shared" ref="C47" si="40">SUM(D47:F47)</f>
        <v>221878.3</v>
      </c>
      <c r="D47" s="18">
        <v>221878.3</v>
      </c>
      <c r="E47" s="18">
        <v>0</v>
      </c>
      <c r="F47" s="18">
        <v>0</v>
      </c>
    </row>
    <row r="48" spans="1:6" ht="25.5">
      <c r="A48" s="33" t="s">
        <v>158</v>
      </c>
      <c r="B48" s="54">
        <v>45138</v>
      </c>
      <c r="C48" s="19">
        <f t="shared" ref="C48" si="41">SUM(D48:F48)</f>
        <v>54131.4</v>
      </c>
      <c r="D48" s="18">
        <v>0</v>
      </c>
      <c r="E48" s="18">
        <v>54131.4</v>
      </c>
      <c r="F48" s="18">
        <v>0</v>
      </c>
    </row>
    <row r="49" spans="1:6" ht="25.5">
      <c r="A49" s="33" t="s">
        <v>175</v>
      </c>
      <c r="B49" s="54">
        <v>45146</v>
      </c>
      <c r="C49" s="19">
        <f t="shared" ref="C49" si="42">SUM(D49:F49)</f>
        <v>21714.7</v>
      </c>
      <c r="D49" s="18">
        <v>21714.7</v>
      </c>
      <c r="E49" s="18">
        <v>0</v>
      </c>
      <c r="F49" s="18">
        <v>0</v>
      </c>
    </row>
    <row r="50" spans="1:6" ht="25.5">
      <c r="A50" s="33" t="s">
        <v>178</v>
      </c>
      <c r="B50" s="54">
        <v>45152</v>
      </c>
      <c r="C50" s="19">
        <f t="shared" ref="C50" si="43">SUM(D50:F50)</f>
        <v>31301.11</v>
      </c>
      <c r="D50" s="18">
        <v>31301.11</v>
      </c>
      <c r="E50" s="18">
        <v>0</v>
      </c>
      <c r="F50" s="18">
        <v>0</v>
      </c>
    </row>
    <row r="51" spans="1:6" ht="25.5">
      <c r="A51" s="33" t="s">
        <v>180</v>
      </c>
      <c r="B51" s="54">
        <v>45154</v>
      </c>
      <c r="C51" s="19">
        <f t="shared" ref="C51" si="44">SUM(D51:F51)</f>
        <v>100532.94</v>
      </c>
      <c r="D51" s="18">
        <v>76100</v>
      </c>
      <c r="E51" s="18">
        <v>24432.94</v>
      </c>
      <c r="F51" s="18">
        <v>0</v>
      </c>
    </row>
    <row r="52" spans="1:6" ht="25.5">
      <c r="A52" s="33" t="s">
        <v>182</v>
      </c>
      <c r="B52" s="54">
        <v>45160</v>
      </c>
      <c r="C52" s="19">
        <f t="shared" ref="C52" si="45">SUM(D52:F52)</f>
        <v>3720</v>
      </c>
      <c r="D52" s="18">
        <v>3720</v>
      </c>
      <c r="E52" s="18">
        <v>0</v>
      </c>
      <c r="F52" s="18">
        <v>0</v>
      </c>
    </row>
    <row r="53" spans="1:6" ht="25.5">
      <c r="A53" s="33" t="s">
        <v>184</v>
      </c>
      <c r="B53" s="54">
        <v>45167</v>
      </c>
      <c r="C53" s="19">
        <f t="shared" ref="C53" si="46">SUM(D53:F53)</f>
        <v>22608</v>
      </c>
      <c r="D53" s="18">
        <v>22608</v>
      </c>
      <c r="E53" s="18">
        <v>0</v>
      </c>
      <c r="F53" s="18">
        <v>0</v>
      </c>
    </row>
    <row r="54" spans="1:6" ht="25.5">
      <c r="A54" s="33" t="s">
        <v>188</v>
      </c>
      <c r="B54" s="54">
        <v>45169</v>
      </c>
      <c r="C54" s="19">
        <f t="shared" ref="C54" si="47">SUM(D54:F54)</f>
        <v>187722</v>
      </c>
      <c r="D54" s="18">
        <v>187722</v>
      </c>
      <c r="E54" s="18">
        <v>0</v>
      </c>
      <c r="F54" s="18">
        <v>0</v>
      </c>
    </row>
    <row r="55" spans="1:6" ht="25.5">
      <c r="A55" s="33" t="s">
        <v>190</v>
      </c>
      <c r="B55" s="54">
        <v>45169</v>
      </c>
      <c r="C55" s="19">
        <f t="shared" ref="C55" si="48">SUM(D55:F55)</f>
        <v>95393</v>
      </c>
      <c r="D55" s="18">
        <v>0</v>
      </c>
      <c r="E55" s="18">
        <v>95393</v>
      </c>
      <c r="F55" s="18">
        <v>0</v>
      </c>
    </row>
    <row r="56" spans="1:6" ht="25.5">
      <c r="A56" s="33" t="s">
        <v>194</v>
      </c>
      <c r="B56" s="54">
        <v>45177</v>
      </c>
      <c r="C56" s="63">
        <f t="shared" ref="C56" si="49">SUM(D56:F56)</f>
        <v>-6251</v>
      </c>
      <c r="D56" s="64">
        <v>-8000</v>
      </c>
      <c r="E56" s="18">
        <v>1749</v>
      </c>
      <c r="F56" s="18">
        <v>0</v>
      </c>
    </row>
    <row r="57" spans="1:6" ht="25.5">
      <c r="A57" s="33" t="s">
        <v>198</v>
      </c>
      <c r="B57" s="54">
        <v>45181</v>
      </c>
      <c r="C57" s="19">
        <f t="shared" ref="C57" si="50">SUM(D57:F57)</f>
        <v>48042.720000000001</v>
      </c>
      <c r="D57" s="18">
        <v>48042.720000000001</v>
      </c>
      <c r="E57" s="18">
        <v>0</v>
      </c>
      <c r="F57" s="18">
        <v>0</v>
      </c>
    </row>
    <row r="58" spans="1:6" ht="25.5">
      <c r="A58" s="33" t="s">
        <v>200</v>
      </c>
      <c r="B58" s="54">
        <v>45188</v>
      </c>
      <c r="C58" s="19">
        <f t="shared" ref="C58" si="51">SUM(D58:F58)</f>
        <v>16480</v>
      </c>
      <c r="D58" s="18">
        <v>16480</v>
      </c>
      <c r="E58" s="18">
        <v>0</v>
      </c>
      <c r="F58" s="18">
        <v>0</v>
      </c>
    </row>
    <row r="59" spans="1:6" ht="25.5">
      <c r="A59" s="33" t="s">
        <v>202</v>
      </c>
      <c r="B59" s="54">
        <v>45195</v>
      </c>
      <c r="C59" s="19">
        <f t="shared" ref="C59" si="52">SUM(D59:F59)</f>
        <v>20976</v>
      </c>
      <c r="D59" s="18">
        <v>20976</v>
      </c>
      <c r="E59" s="18">
        <v>0</v>
      </c>
      <c r="F59" s="18">
        <v>0</v>
      </c>
    </row>
    <row r="60" spans="1:6" ht="25.5">
      <c r="A60" s="33" t="s">
        <v>210</v>
      </c>
      <c r="B60" s="54">
        <v>45197</v>
      </c>
      <c r="C60" s="19">
        <f t="shared" ref="C60" si="53">SUM(D60:F60)</f>
        <v>6789000</v>
      </c>
      <c r="D60" s="18">
        <v>6789000</v>
      </c>
      <c r="E60" s="18">
        <v>0</v>
      </c>
      <c r="F60" s="18">
        <v>0</v>
      </c>
    </row>
    <row r="61" spans="1:6" ht="25.5">
      <c r="A61" s="33" t="s">
        <v>213</v>
      </c>
      <c r="B61" s="54">
        <v>45198</v>
      </c>
      <c r="C61" s="19">
        <f t="shared" ref="C61" si="54">SUM(D61:F61)</f>
        <v>177541.06</v>
      </c>
      <c r="D61" s="18">
        <v>177541.06</v>
      </c>
      <c r="E61" s="18">
        <v>0</v>
      </c>
      <c r="F61" s="18">
        <v>0</v>
      </c>
    </row>
    <row r="62" spans="1:6" ht="25.5">
      <c r="A62" s="33" t="s">
        <v>215</v>
      </c>
      <c r="B62" s="54">
        <v>45198</v>
      </c>
      <c r="C62" s="63">
        <f t="shared" ref="C62" si="55">SUM(D62:F62)</f>
        <v>-15192</v>
      </c>
      <c r="D62" s="18">
        <v>33763</v>
      </c>
      <c r="E62" s="64">
        <v>-48955</v>
      </c>
      <c r="F6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70" t="s">
        <v>26</v>
      </c>
      <c r="B2" s="70" t="s">
        <v>25</v>
      </c>
      <c r="C2" s="71" t="s">
        <v>24</v>
      </c>
      <c r="D2" s="72" t="s">
        <v>28</v>
      </c>
      <c r="E2" s="73"/>
      <c r="F2" s="74"/>
    </row>
    <row r="3" spans="1:6" s="20" customFormat="1" ht="38.25" customHeight="1">
      <c r="A3" s="70"/>
      <c r="B3" s="70"/>
      <c r="C3" s="71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192820172.81</v>
      </c>
      <c r="D5" s="21">
        <f>SUM(D6:D100)</f>
        <v>180556336.67000002</v>
      </c>
      <c r="E5" s="21">
        <f>SUM(E6:E100)</f>
        <v>12099836.139999999</v>
      </c>
      <c r="F5" s="21">
        <f>SUM(F6:F100)</f>
        <v>164000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5.5">
      <c r="A7" s="33" t="s">
        <v>56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59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61</v>
      </c>
      <c r="B9" s="54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5.5">
      <c r="A10" s="33" t="s">
        <v>62</v>
      </c>
      <c r="B10" s="54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63</v>
      </c>
      <c r="B11" s="54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5.5">
      <c r="A12" s="33" t="s">
        <v>68</v>
      </c>
      <c r="B12" s="54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5.5">
      <c r="A13" s="33" t="s">
        <v>69</v>
      </c>
      <c r="B13" s="54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5.5">
      <c r="A14" s="33" t="s">
        <v>71</v>
      </c>
      <c r="B14" s="54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5.5">
      <c r="A15" s="33" t="s">
        <v>73</v>
      </c>
      <c r="B15" s="54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74</v>
      </c>
      <c r="B16" s="54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5.5">
      <c r="A17" s="33" t="s">
        <v>75</v>
      </c>
      <c r="B17" s="54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4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5.5">
      <c r="A19" s="33" t="s">
        <v>77</v>
      </c>
      <c r="B19" s="54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5.5">
      <c r="A20" s="33" t="s">
        <v>79</v>
      </c>
      <c r="B20" s="54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5.5">
      <c r="A21" s="33" t="s">
        <v>85</v>
      </c>
      <c r="B21" s="54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5.5">
      <c r="A22" s="33" t="s">
        <v>87</v>
      </c>
      <c r="B22" s="54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4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5.5">
      <c r="A24" s="33" t="s">
        <v>93</v>
      </c>
      <c r="B24" s="54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94</v>
      </c>
      <c r="B25" s="54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95</v>
      </c>
      <c r="B26" s="54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5.5">
      <c r="A27" s="33" t="s">
        <v>96</v>
      </c>
      <c r="B27" s="54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5.5">
      <c r="A28" s="33" t="s">
        <v>98</v>
      </c>
      <c r="B28" s="54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5.5">
      <c r="A29" s="33" t="s">
        <v>99</v>
      </c>
      <c r="B29" s="54">
        <v>45015</v>
      </c>
      <c r="C29" s="63">
        <f t="shared" ref="C29" si="22">SUM(D29:F29)</f>
        <v>-17938.410000000003</v>
      </c>
      <c r="D29" s="64">
        <v>-101617</v>
      </c>
      <c r="E29" s="18">
        <v>83678.59</v>
      </c>
      <c r="F29" s="18">
        <v>0</v>
      </c>
    </row>
    <row r="30" spans="1:6" ht="25.5">
      <c r="A30" s="33" t="s">
        <v>100</v>
      </c>
      <c r="B30" s="54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101</v>
      </c>
      <c r="B31" s="54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5.5">
      <c r="A32" s="33" t="s">
        <v>102</v>
      </c>
      <c r="B32" s="54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5.5">
      <c r="A33" s="33" t="s">
        <v>103</v>
      </c>
      <c r="B33" s="54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  <row r="34" spans="1:6" ht="25.5">
      <c r="A34" s="33" t="s">
        <v>109</v>
      </c>
      <c r="B34" s="54">
        <v>45043</v>
      </c>
      <c r="C34" s="19">
        <f t="shared" ref="C34" si="27">SUM(D34:F34)</f>
        <v>229563</v>
      </c>
      <c r="D34" s="18">
        <v>229563</v>
      </c>
      <c r="E34" s="18">
        <v>0</v>
      </c>
      <c r="F34" s="18">
        <v>0</v>
      </c>
    </row>
    <row r="35" spans="1:6" ht="25.5">
      <c r="A35" s="33" t="s">
        <v>110</v>
      </c>
      <c r="B35" s="54">
        <v>45043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111</v>
      </c>
      <c r="B36" s="54">
        <v>45043</v>
      </c>
      <c r="C36" s="19">
        <f t="shared" ref="C36" si="29">SUM(D36:F36)</f>
        <v>792052.2</v>
      </c>
      <c r="D36" s="18">
        <v>10000</v>
      </c>
      <c r="E36" s="18">
        <v>782052.2</v>
      </c>
      <c r="F36" s="18">
        <v>0</v>
      </c>
    </row>
    <row r="37" spans="1:6" ht="25.5">
      <c r="A37" s="33" t="s">
        <v>112</v>
      </c>
      <c r="B37" s="54">
        <v>45051</v>
      </c>
      <c r="C37" s="19">
        <f t="shared" ref="C37" si="30">SUM(D37:F37)</f>
        <v>15102.38</v>
      </c>
      <c r="D37" s="18">
        <v>15102.38</v>
      </c>
      <c r="E37" s="18">
        <v>0</v>
      </c>
      <c r="F37" s="18">
        <v>0</v>
      </c>
    </row>
    <row r="38" spans="1:6" ht="25.5">
      <c r="A38" s="33" t="s">
        <v>113</v>
      </c>
      <c r="B38" s="54">
        <v>45054</v>
      </c>
      <c r="C38" s="19">
        <f t="shared" ref="C38" si="31">SUM(D38:F38)</f>
        <v>137656.76</v>
      </c>
      <c r="D38" s="18">
        <v>137656.76</v>
      </c>
      <c r="E38" s="18">
        <v>0</v>
      </c>
      <c r="F38" s="18">
        <v>0</v>
      </c>
    </row>
    <row r="39" spans="1:6" ht="25.5">
      <c r="A39" s="33" t="s">
        <v>115</v>
      </c>
      <c r="B39" s="54">
        <v>45057</v>
      </c>
      <c r="C39" s="19">
        <f t="shared" ref="C39" si="32">SUM(D39:F39)</f>
        <v>0</v>
      </c>
      <c r="D39" s="18">
        <v>0</v>
      </c>
      <c r="E39" s="18">
        <v>0</v>
      </c>
      <c r="F39" s="18">
        <v>0</v>
      </c>
    </row>
    <row r="40" spans="1:6" ht="25.5">
      <c r="A40" s="33" t="s">
        <v>116</v>
      </c>
      <c r="B40" s="54">
        <v>45061</v>
      </c>
      <c r="C40" s="19">
        <f t="shared" ref="C40" si="33">SUM(D40:F40)</f>
        <v>64200</v>
      </c>
      <c r="D40" s="18">
        <v>64200</v>
      </c>
      <c r="E40" s="18">
        <v>0</v>
      </c>
      <c r="F40" s="18">
        <v>0</v>
      </c>
    </row>
    <row r="41" spans="1:6" ht="25.5">
      <c r="A41" s="33" t="s">
        <v>117</v>
      </c>
      <c r="B41" s="54">
        <v>45069</v>
      </c>
      <c r="C41" s="19">
        <f t="shared" ref="C41" si="34">SUM(D41:F41)</f>
        <v>6136</v>
      </c>
      <c r="D41" s="18">
        <v>6136</v>
      </c>
      <c r="E41" s="18">
        <v>0</v>
      </c>
      <c r="F41" s="18">
        <v>0</v>
      </c>
    </row>
    <row r="42" spans="1:6" ht="25.5">
      <c r="A42" s="33" t="s">
        <v>118</v>
      </c>
      <c r="B42" s="54">
        <v>45070</v>
      </c>
      <c r="C42" s="19">
        <f t="shared" ref="C42" si="35">SUM(D42:F42)</f>
        <v>58500</v>
      </c>
      <c r="D42" s="18">
        <v>58500</v>
      </c>
      <c r="E42" s="18">
        <v>0</v>
      </c>
      <c r="F42" s="18">
        <v>0</v>
      </c>
    </row>
    <row r="43" spans="1:6" ht="25.5">
      <c r="A43" s="33" t="s">
        <v>119</v>
      </c>
      <c r="B43" s="54">
        <v>45070</v>
      </c>
      <c r="C43" s="19">
        <f t="shared" ref="C43" si="36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120</v>
      </c>
      <c r="B44" s="54">
        <v>45071</v>
      </c>
      <c r="C44" s="19">
        <f t="shared" ref="C44" si="37">SUM(D44:F44)</f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121</v>
      </c>
      <c r="B45" s="54">
        <v>45075</v>
      </c>
      <c r="C45" s="19">
        <f t="shared" ref="C45" si="38">SUM(D45:F45)</f>
        <v>187711</v>
      </c>
      <c r="D45" s="18">
        <v>187711</v>
      </c>
      <c r="E45" s="18">
        <v>0</v>
      </c>
      <c r="F45" s="18">
        <v>0</v>
      </c>
    </row>
    <row r="46" spans="1:6" ht="25.5">
      <c r="A46" s="33" t="s">
        <v>128</v>
      </c>
      <c r="B46" s="54">
        <v>45077</v>
      </c>
      <c r="C46" s="19">
        <f t="shared" ref="C46" si="39">SUM(D46:F46)</f>
        <v>109483.36</v>
      </c>
      <c r="D46" s="18">
        <v>69628</v>
      </c>
      <c r="E46" s="18">
        <v>39855.360000000001</v>
      </c>
      <c r="F46" s="18">
        <v>0</v>
      </c>
    </row>
    <row r="47" spans="1:6" ht="25.5">
      <c r="A47" s="33" t="s">
        <v>129</v>
      </c>
      <c r="B47" s="54">
        <v>45077</v>
      </c>
      <c r="C47" s="63">
        <f t="shared" ref="C47" si="40">SUM(D47:F47)</f>
        <v>-8109616</v>
      </c>
      <c r="D47" s="64">
        <v>-8109616</v>
      </c>
      <c r="E47" s="18">
        <v>0</v>
      </c>
      <c r="F47" s="18">
        <v>0</v>
      </c>
    </row>
    <row r="48" spans="1:6" ht="25.5">
      <c r="A48" s="33" t="s">
        <v>131</v>
      </c>
      <c r="B48" s="54">
        <v>45082</v>
      </c>
      <c r="C48" s="19">
        <f t="shared" ref="C48" si="41">SUM(D48:F48)</f>
        <v>12272</v>
      </c>
      <c r="D48" s="18">
        <v>12272</v>
      </c>
      <c r="E48" s="18">
        <v>0</v>
      </c>
      <c r="F48" s="18">
        <v>0</v>
      </c>
    </row>
    <row r="49" spans="1:6" ht="25.5">
      <c r="A49" s="33" t="s">
        <v>132</v>
      </c>
      <c r="B49" s="54">
        <v>45089</v>
      </c>
      <c r="C49" s="19">
        <f t="shared" ref="C49" si="42">SUM(D49:F49)</f>
        <v>51869.45</v>
      </c>
      <c r="D49" s="18">
        <v>51869.45</v>
      </c>
      <c r="E49" s="18">
        <v>0</v>
      </c>
      <c r="F49" s="18">
        <v>0</v>
      </c>
    </row>
    <row r="50" spans="1:6" ht="25.5">
      <c r="A50" s="33" t="s">
        <v>133</v>
      </c>
      <c r="B50" s="54">
        <v>45089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134</v>
      </c>
      <c r="B51" s="54">
        <v>45097</v>
      </c>
      <c r="C51" s="19">
        <f t="shared" ref="C51" si="44">SUM(D51:F51)</f>
        <v>72505.67</v>
      </c>
      <c r="D51" s="18">
        <v>9000</v>
      </c>
      <c r="E51" s="18">
        <v>63505.67</v>
      </c>
      <c r="F51" s="18">
        <v>0</v>
      </c>
    </row>
    <row r="52" spans="1:6" ht="25.5">
      <c r="A52" s="33" t="s">
        <v>135</v>
      </c>
      <c r="B52" s="54">
        <v>45097</v>
      </c>
      <c r="C52" s="19">
        <f t="shared" ref="C52" si="45">SUM(D52:F52)</f>
        <v>17600</v>
      </c>
      <c r="D52" s="18">
        <v>17600</v>
      </c>
      <c r="E52" s="18">
        <v>0</v>
      </c>
      <c r="F52" s="18">
        <v>0</v>
      </c>
    </row>
    <row r="53" spans="1:6" ht="25.5">
      <c r="A53" s="33" t="s">
        <v>136</v>
      </c>
      <c r="B53" s="54">
        <v>45104</v>
      </c>
      <c r="C53" s="19">
        <f t="shared" ref="C53" si="46">SUM(D53:F53)</f>
        <v>194874</v>
      </c>
      <c r="D53" s="18">
        <v>194874</v>
      </c>
      <c r="E53" s="18">
        <v>0</v>
      </c>
      <c r="F53" s="18">
        <v>0</v>
      </c>
    </row>
    <row r="54" spans="1:6" ht="25.5">
      <c r="A54" s="33" t="s">
        <v>137</v>
      </c>
      <c r="B54" s="54">
        <v>45104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5.5">
      <c r="A55" s="33" t="s">
        <v>138</v>
      </c>
      <c r="B55" s="54">
        <v>45106</v>
      </c>
      <c r="C55" s="19">
        <f t="shared" ref="C55" si="48">SUM(D55:F55)</f>
        <v>2370000</v>
      </c>
      <c r="D55" s="18">
        <v>2370000</v>
      </c>
      <c r="E55" s="18">
        <v>0</v>
      </c>
      <c r="F55" s="18">
        <v>0</v>
      </c>
    </row>
    <row r="56" spans="1:6" ht="25.5">
      <c r="A56" s="33" t="s">
        <v>140</v>
      </c>
      <c r="B56" s="54">
        <v>45107</v>
      </c>
      <c r="C56" s="19">
        <f t="shared" ref="C56" si="49">SUM(D56:F56)</f>
        <v>12440</v>
      </c>
      <c r="D56" s="18">
        <v>12440</v>
      </c>
      <c r="E56" s="18">
        <v>0</v>
      </c>
      <c r="F56" s="18">
        <v>0</v>
      </c>
    </row>
    <row r="57" spans="1:6" ht="25.5">
      <c r="A57" s="33" t="s">
        <v>141</v>
      </c>
      <c r="B57" s="54">
        <v>45114</v>
      </c>
      <c r="C57" s="19">
        <f t="shared" ref="C57" si="50">SUM(D57:F57)</f>
        <v>277774.98</v>
      </c>
      <c r="D57" s="18">
        <v>0</v>
      </c>
      <c r="E57" s="18">
        <v>277774.98</v>
      </c>
      <c r="F57" s="18">
        <v>0</v>
      </c>
    </row>
    <row r="58" spans="1:6" ht="25.5">
      <c r="A58" s="33" t="s">
        <v>142</v>
      </c>
      <c r="B58" s="54">
        <v>45114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5.5">
      <c r="A59" s="33" t="s">
        <v>143</v>
      </c>
      <c r="B59" s="54">
        <v>45118</v>
      </c>
      <c r="C59" s="19">
        <f t="shared" ref="C59" si="52">SUM(D59:F59)</f>
        <v>34889.519999999997</v>
      </c>
      <c r="D59" s="18">
        <v>34889.519999999997</v>
      </c>
      <c r="E59" s="18">
        <v>0</v>
      </c>
      <c r="F59" s="18">
        <v>0</v>
      </c>
    </row>
    <row r="60" spans="1:6" ht="25.5">
      <c r="A60" s="33" t="s">
        <v>144</v>
      </c>
      <c r="B60" s="54">
        <v>45118</v>
      </c>
      <c r="C60" s="19">
        <f t="shared" ref="C60" si="53">SUM(D60:F60)</f>
        <v>0</v>
      </c>
      <c r="D60" s="18">
        <v>0</v>
      </c>
      <c r="E60" s="18">
        <v>0</v>
      </c>
      <c r="F60" s="18">
        <v>0</v>
      </c>
    </row>
    <row r="61" spans="1:6" ht="25.5">
      <c r="A61" s="33" t="s">
        <v>145</v>
      </c>
      <c r="B61" s="54">
        <v>45125</v>
      </c>
      <c r="C61" s="19">
        <f t="shared" ref="C61" si="54">SUM(D61:F61)</f>
        <v>28810</v>
      </c>
      <c r="D61" s="18">
        <v>28810</v>
      </c>
      <c r="E61" s="18">
        <v>0</v>
      </c>
      <c r="F61" s="18">
        <v>0</v>
      </c>
    </row>
    <row r="62" spans="1:6" ht="25.5">
      <c r="A62" s="33" t="s">
        <v>146</v>
      </c>
      <c r="B62" s="54">
        <v>45132</v>
      </c>
      <c r="C62" s="19">
        <f t="shared" ref="C62" si="55">SUM(D62:F62)</f>
        <v>14376</v>
      </c>
      <c r="D62" s="18">
        <v>14376</v>
      </c>
      <c r="E62" s="18">
        <v>0</v>
      </c>
      <c r="F62" s="18">
        <v>0</v>
      </c>
    </row>
    <row r="63" spans="1:6" ht="25.5">
      <c r="A63" s="33" t="s">
        <v>155</v>
      </c>
      <c r="B63" s="54">
        <v>45134</v>
      </c>
      <c r="C63" s="19">
        <f t="shared" ref="C63" si="56">SUM(D63:F63)</f>
        <v>2614500</v>
      </c>
      <c r="D63" s="18">
        <v>2614500</v>
      </c>
      <c r="E63" s="18">
        <v>0</v>
      </c>
      <c r="F63" s="18">
        <v>0</v>
      </c>
    </row>
    <row r="64" spans="1:6" ht="25.5">
      <c r="A64" s="33" t="s">
        <v>156</v>
      </c>
      <c r="B64" s="54">
        <v>45134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157</v>
      </c>
      <c r="B65" s="54">
        <v>45135</v>
      </c>
      <c r="C65" s="19">
        <f t="shared" ref="C65" si="58">SUM(D65:F65)</f>
        <v>221878.3</v>
      </c>
      <c r="D65" s="18">
        <v>221878.3</v>
      </c>
      <c r="E65" s="18">
        <v>0</v>
      </c>
      <c r="F65" s="18">
        <v>0</v>
      </c>
    </row>
    <row r="66" spans="1:6" ht="25.5">
      <c r="A66" s="33" t="s">
        <v>158</v>
      </c>
      <c r="B66" s="54">
        <v>45138</v>
      </c>
      <c r="C66" s="19">
        <f t="shared" ref="C66" si="59">SUM(D66:F66)</f>
        <v>54131.4</v>
      </c>
      <c r="D66" s="18">
        <v>0</v>
      </c>
      <c r="E66" s="18">
        <v>54131.4</v>
      </c>
      <c r="F66" s="18">
        <v>0</v>
      </c>
    </row>
    <row r="67" spans="1:6" ht="25.5">
      <c r="A67" s="33" t="s">
        <v>175</v>
      </c>
      <c r="B67" s="54">
        <v>45146</v>
      </c>
      <c r="C67" s="19">
        <f t="shared" ref="C67" si="60">SUM(D67:F67)</f>
        <v>21714.7</v>
      </c>
      <c r="D67" s="18">
        <v>21714.7</v>
      </c>
      <c r="E67" s="18">
        <v>0</v>
      </c>
      <c r="F67" s="18">
        <v>0</v>
      </c>
    </row>
    <row r="68" spans="1:6" ht="25.5">
      <c r="A68" s="33" t="s">
        <v>176</v>
      </c>
      <c r="B68" s="54">
        <v>45148</v>
      </c>
      <c r="C68" s="19">
        <f t="shared" ref="C68" si="61">SUM(D68:F68)</f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177</v>
      </c>
      <c r="B69" s="54">
        <v>45148</v>
      </c>
      <c r="C69" s="19">
        <f t="shared" ref="C69" si="62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178</v>
      </c>
      <c r="B70" s="54">
        <v>45152</v>
      </c>
      <c r="C70" s="19">
        <f t="shared" ref="C70" si="63">SUM(D70:F70)</f>
        <v>31301.11</v>
      </c>
      <c r="D70" s="18">
        <v>31301.11</v>
      </c>
      <c r="E70" s="18">
        <v>0</v>
      </c>
      <c r="F70" s="18">
        <v>0</v>
      </c>
    </row>
    <row r="71" spans="1:6" ht="25.5">
      <c r="A71" s="33" t="s">
        <v>180</v>
      </c>
      <c r="B71" s="54">
        <v>45154</v>
      </c>
      <c r="C71" s="19">
        <f t="shared" ref="C71" si="64">SUM(D71:F71)</f>
        <v>100532.94</v>
      </c>
      <c r="D71" s="18">
        <v>76100</v>
      </c>
      <c r="E71" s="18">
        <v>24432.94</v>
      </c>
      <c r="F71" s="18">
        <v>0</v>
      </c>
    </row>
    <row r="72" spans="1:6" ht="25.5">
      <c r="A72" s="33" t="s">
        <v>182</v>
      </c>
      <c r="B72" s="54">
        <v>45160</v>
      </c>
      <c r="C72" s="19">
        <f t="shared" ref="C72" si="65">SUM(D72:F72)</f>
        <v>3720</v>
      </c>
      <c r="D72" s="18">
        <v>3720</v>
      </c>
      <c r="E72" s="18">
        <v>0</v>
      </c>
      <c r="F72" s="18">
        <v>0</v>
      </c>
    </row>
    <row r="73" spans="1:6" ht="25.5">
      <c r="A73" s="33" t="s">
        <v>184</v>
      </c>
      <c r="B73" s="54">
        <v>45167</v>
      </c>
      <c r="C73" s="19">
        <f t="shared" ref="C73" si="66">SUM(D73:F73)</f>
        <v>22608</v>
      </c>
      <c r="D73" s="18">
        <v>22608</v>
      </c>
      <c r="E73" s="18">
        <v>0</v>
      </c>
      <c r="F73" s="18">
        <v>0</v>
      </c>
    </row>
    <row r="74" spans="1:6" ht="25.5">
      <c r="A74" s="33" t="s">
        <v>186</v>
      </c>
      <c r="B74" s="54">
        <v>45168</v>
      </c>
      <c r="C74" s="19">
        <f t="shared" ref="C74" si="67">SUM(D74:F74)</f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188</v>
      </c>
      <c r="B75" s="54">
        <v>45169</v>
      </c>
      <c r="C75" s="19">
        <f t="shared" ref="C75" si="68">SUM(D75:F75)</f>
        <v>187722</v>
      </c>
      <c r="D75" s="18">
        <v>187722</v>
      </c>
      <c r="E75" s="18">
        <v>0</v>
      </c>
      <c r="F75" s="18">
        <v>0</v>
      </c>
    </row>
    <row r="76" spans="1:6" ht="25.5">
      <c r="A76" s="33" t="s">
        <v>190</v>
      </c>
      <c r="B76" s="54">
        <v>45169</v>
      </c>
      <c r="C76" s="19">
        <f t="shared" ref="C76" si="69">SUM(D76:F76)</f>
        <v>95393</v>
      </c>
      <c r="D76" s="18">
        <v>0</v>
      </c>
      <c r="E76" s="18">
        <v>95393</v>
      </c>
      <c r="F76" s="18">
        <v>0</v>
      </c>
    </row>
    <row r="77" spans="1:6" ht="25.5">
      <c r="A77" s="33" t="s">
        <v>194</v>
      </c>
      <c r="B77" s="54">
        <v>45177</v>
      </c>
      <c r="C77" s="63">
        <f t="shared" ref="C77" si="70">SUM(D77:F77)</f>
        <v>-6251</v>
      </c>
      <c r="D77" s="64">
        <v>-8000</v>
      </c>
      <c r="E77" s="18">
        <v>1749</v>
      </c>
      <c r="F77" s="18">
        <v>0</v>
      </c>
    </row>
    <row r="78" spans="1:6" ht="25.5">
      <c r="A78" s="33" t="s">
        <v>196</v>
      </c>
      <c r="B78" s="54">
        <v>45180</v>
      </c>
      <c r="C78" s="19">
        <f t="shared" ref="C78" si="71">SUM(D78:F78)</f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198</v>
      </c>
      <c r="B79" s="54">
        <v>45181</v>
      </c>
      <c r="C79" s="19">
        <f t="shared" ref="C79" si="72">SUM(D79:F79)</f>
        <v>48042.720000000001</v>
      </c>
      <c r="D79" s="18">
        <v>48042.720000000001</v>
      </c>
      <c r="E79" s="18">
        <v>0</v>
      </c>
      <c r="F79" s="18">
        <v>0</v>
      </c>
    </row>
    <row r="80" spans="1:6" ht="25.5">
      <c r="A80" s="33" t="s">
        <v>200</v>
      </c>
      <c r="B80" s="54">
        <v>45188</v>
      </c>
      <c r="C80" s="19">
        <f t="shared" ref="C80" si="73">SUM(D80:F80)</f>
        <v>16480</v>
      </c>
      <c r="D80" s="18">
        <v>16480</v>
      </c>
      <c r="E80" s="18">
        <v>0</v>
      </c>
      <c r="F80" s="18">
        <v>0</v>
      </c>
    </row>
    <row r="81" spans="1:6" ht="25.5">
      <c r="A81" s="33" t="s">
        <v>202</v>
      </c>
      <c r="B81" s="54">
        <v>45195</v>
      </c>
      <c r="C81" s="19">
        <f t="shared" ref="C81" si="74">SUM(D81:F81)</f>
        <v>20976</v>
      </c>
      <c r="D81" s="18">
        <v>20976</v>
      </c>
      <c r="E81" s="18">
        <v>0</v>
      </c>
      <c r="F81" s="18">
        <v>0</v>
      </c>
    </row>
    <row r="82" spans="1:6" ht="25.5">
      <c r="A82" s="33" t="s">
        <v>210</v>
      </c>
      <c r="B82" s="54">
        <v>45197</v>
      </c>
      <c r="C82" s="19">
        <f t="shared" ref="C82" si="75">SUM(D82:F82)</f>
        <v>1545000</v>
      </c>
      <c r="D82" s="18">
        <v>1515000</v>
      </c>
      <c r="E82" s="18">
        <v>0</v>
      </c>
      <c r="F82" s="18">
        <v>30000</v>
      </c>
    </row>
    <row r="83" spans="1:6" ht="25.5">
      <c r="A83" s="33" t="s">
        <v>211</v>
      </c>
      <c r="B83" s="54">
        <v>45197</v>
      </c>
      <c r="C83" s="19">
        <f t="shared" ref="C83" si="76">SUM(D83:F83)</f>
        <v>0</v>
      </c>
      <c r="D83" s="18">
        <v>0</v>
      </c>
      <c r="E83" s="18">
        <v>0</v>
      </c>
      <c r="F83" s="18">
        <v>0</v>
      </c>
    </row>
    <row r="84" spans="1:6" ht="25.5">
      <c r="A84" s="33" t="s">
        <v>213</v>
      </c>
      <c r="B84" s="54">
        <v>45198</v>
      </c>
      <c r="C84" s="19">
        <f t="shared" ref="C84" si="77">SUM(D84:F84)</f>
        <v>177541.06</v>
      </c>
      <c r="D84" s="18">
        <v>177541.06</v>
      </c>
      <c r="E84" s="18">
        <v>0</v>
      </c>
      <c r="F84" s="18">
        <v>0</v>
      </c>
    </row>
    <row r="85" spans="1:6" ht="25.5">
      <c r="A85" s="33" t="s">
        <v>215</v>
      </c>
      <c r="B85" s="54">
        <v>45198</v>
      </c>
      <c r="C85" s="63">
        <f t="shared" ref="C85" si="78">SUM(D85:F85)</f>
        <v>-15192</v>
      </c>
      <c r="D85" s="18">
        <v>33763</v>
      </c>
      <c r="E85" s="64">
        <v>-48955</v>
      </c>
      <c r="F8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K30"/>
  <sheetViews>
    <sheetView workbookViewId="0"/>
  </sheetViews>
  <sheetFormatPr defaultRowHeight="14.25"/>
  <cols>
    <col min="1" max="1" width="51.625" customWidth="1"/>
    <col min="2" max="2" width="20.625" customWidth="1"/>
    <col min="3" max="88" width="20.625" style="30" customWidth="1"/>
    <col min="89" max="89" width="21.625" customWidth="1"/>
  </cols>
  <sheetData>
    <row r="1" spans="1:89">
      <c r="CK1" s="4" t="s">
        <v>8</v>
      </c>
    </row>
    <row r="2" spans="1:89" ht="120" customHeight="1">
      <c r="A2" s="3" t="s">
        <v>0</v>
      </c>
      <c r="B2" s="44" t="s">
        <v>57</v>
      </c>
      <c r="C2" s="51" t="s">
        <v>58</v>
      </c>
      <c r="D2" s="51" t="s">
        <v>60</v>
      </c>
      <c r="E2" s="51" t="s">
        <v>65</v>
      </c>
      <c r="F2" s="51" t="s">
        <v>66</v>
      </c>
      <c r="G2" s="51" t="s">
        <v>67</v>
      </c>
      <c r="H2" s="62" t="s">
        <v>64</v>
      </c>
      <c r="I2" s="51" t="s">
        <v>70</v>
      </c>
      <c r="J2" s="51" t="s">
        <v>72</v>
      </c>
      <c r="K2" s="51" t="s">
        <v>80</v>
      </c>
      <c r="L2" s="51" t="s">
        <v>81</v>
      </c>
      <c r="M2" s="51" t="s">
        <v>82</v>
      </c>
      <c r="N2" s="51" t="s">
        <v>83</v>
      </c>
      <c r="O2" s="51" t="s">
        <v>84</v>
      </c>
      <c r="P2" s="62" t="s">
        <v>78</v>
      </c>
      <c r="Q2" s="51" t="s">
        <v>86</v>
      </c>
      <c r="R2" s="51" t="s">
        <v>91</v>
      </c>
      <c r="S2" s="51" t="s">
        <v>92</v>
      </c>
      <c r="T2" s="51" t="s">
        <v>105</v>
      </c>
      <c r="U2" s="51" t="s">
        <v>106</v>
      </c>
      <c r="V2" s="51" t="s">
        <v>107</v>
      </c>
      <c r="W2" s="51" t="s">
        <v>108</v>
      </c>
      <c r="X2" s="62" t="s">
        <v>97</v>
      </c>
      <c r="Y2" s="51" t="s">
        <v>122</v>
      </c>
      <c r="Z2" s="51" t="s">
        <v>123</v>
      </c>
      <c r="AA2" s="51" t="s">
        <v>124</v>
      </c>
      <c r="AB2" s="51" t="s">
        <v>125</v>
      </c>
      <c r="AC2" s="62" t="s">
        <v>104</v>
      </c>
      <c r="AD2" s="51" t="s">
        <v>126</v>
      </c>
      <c r="AE2" s="51" t="s">
        <v>127</v>
      </c>
      <c r="AF2" s="51" t="s">
        <v>148</v>
      </c>
      <c r="AG2" s="51" t="s">
        <v>149</v>
      </c>
      <c r="AH2" s="62" t="s">
        <v>114</v>
      </c>
      <c r="AI2" s="51" t="s">
        <v>150</v>
      </c>
      <c r="AJ2" s="51" t="s">
        <v>151</v>
      </c>
      <c r="AK2" s="51" t="s">
        <v>152</v>
      </c>
      <c r="AL2" s="51" t="s">
        <v>153</v>
      </c>
      <c r="AM2" s="51" t="s">
        <v>154</v>
      </c>
      <c r="AN2" s="51" t="s">
        <v>159</v>
      </c>
      <c r="AO2" s="51" t="s">
        <v>160</v>
      </c>
      <c r="AP2" s="51" t="s">
        <v>161</v>
      </c>
      <c r="AQ2" s="62" t="s">
        <v>130</v>
      </c>
      <c r="AR2" s="51" t="s">
        <v>162</v>
      </c>
      <c r="AS2" s="51" t="s">
        <v>163</v>
      </c>
      <c r="AT2" s="51" t="s">
        <v>164</v>
      </c>
      <c r="AU2" s="51" t="s">
        <v>165</v>
      </c>
      <c r="AV2" s="51" t="s">
        <v>166</v>
      </c>
      <c r="AW2" s="51" t="s">
        <v>167</v>
      </c>
      <c r="AX2" s="51" t="s">
        <v>168</v>
      </c>
      <c r="AY2" s="62" t="s">
        <v>139</v>
      </c>
      <c r="AZ2" s="51" t="s">
        <v>169</v>
      </c>
      <c r="BA2" s="51" t="s">
        <v>170</v>
      </c>
      <c r="BB2" s="51" t="s">
        <v>171</v>
      </c>
      <c r="BC2" s="51" t="s">
        <v>172</v>
      </c>
      <c r="BD2" s="51" t="s">
        <v>173</v>
      </c>
      <c r="BE2" s="51" t="s">
        <v>174</v>
      </c>
      <c r="BF2" s="51" t="s">
        <v>192</v>
      </c>
      <c r="BG2" s="62" t="s">
        <v>147</v>
      </c>
      <c r="BH2" s="51" t="s">
        <v>193</v>
      </c>
      <c r="BI2" s="51" t="s">
        <v>205</v>
      </c>
      <c r="BJ2" s="51" t="s">
        <v>206</v>
      </c>
      <c r="BK2" s="51" t="s">
        <v>207</v>
      </c>
      <c r="BL2" s="51" t="s">
        <v>208</v>
      </c>
      <c r="BM2" s="51" t="s">
        <v>209</v>
      </c>
      <c r="BN2" s="51" t="s">
        <v>179</v>
      </c>
      <c r="BO2" s="51" t="s">
        <v>181</v>
      </c>
      <c r="BP2" s="51" t="s">
        <v>183</v>
      </c>
      <c r="BQ2" s="51" t="s">
        <v>185</v>
      </c>
      <c r="BR2" s="51" t="s">
        <v>187</v>
      </c>
      <c r="BS2" s="51" t="s">
        <v>189</v>
      </c>
      <c r="BT2" s="51" t="s">
        <v>191</v>
      </c>
      <c r="BU2" s="51" t="s">
        <v>195</v>
      </c>
      <c r="BV2" s="51" t="s">
        <v>197</v>
      </c>
      <c r="BW2" s="51" t="s">
        <v>199</v>
      </c>
      <c r="BX2" s="51" t="s">
        <v>201</v>
      </c>
      <c r="BY2" s="51" t="s">
        <v>203</v>
      </c>
      <c r="BZ2" s="62" t="s">
        <v>204</v>
      </c>
      <c r="CA2" s="51" t="s">
        <v>212</v>
      </c>
      <c r="CB2" s="51" t="s">
        <v>214</v>
      </c>
      <c r="CC2" s="51" t="s">
        <v>216</v>
      </c>
      <c r="CD2" s="60" t="s">
        <v>38</v>
      </c>
      <c r="CE2" s="60" t="s">
        <v>38</v>
      </c>
      <c r="CF2" s="60" t="s">
        <v>38</v>
      </c>
      <c r="CG2" s="60" t="s">
        <v>38</v>
      </c>
      <c r="CH2" s="60" t="s">
        <v>38</v>
      </c>
      <c r="CI2" s="60" t="s">
        <v>38</v>
      </c>
      <c r="CJ2" s="53" t="s">
        <v>38</v>
      </c>
      <c r="CK2" s="31" t="s">
        <v>217</v>
      </c>
    </row>
    <row r="3" spans="1:89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5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>
        <f t="shared" ref="AD3:AE3" si="10">SUM(AD5:AD6)</f>
        <v>229563</v>
      </c>
      <c r="AE3" s="32">
        <f t="shared" si="10"/>
        <v>0</v>
      </c>
      <c r="AF3" s="32">
        <f t="shared" ref="AF3:AI3" si="11">SUM(AF5:AF6)</f>
        <v>792052.2</v>
      </c>
      <c r="AG3" s="32">
        <f t="shared" si="11"/>
        <v>15102.38</v>
      </c>
      <c r="AH3" s="32">
        <f t="shared" si="11"/>
        <v>137656.76</v>
      </c>
      <c r="AI3" s="32">
        <f t="shared" si="11"/>
        <v>0</v>
      </c>
      <c r="AJ3" s="32">
        <f t="shared" ref="AJ3:AM3" si="12">SUM(AJ5:AJ6)</f>
        <v>64200</v>
      </c>
      <c r="AK3" s="32">
        <f t="shared" si="12"/>
        <v>6136</v>
      </c>
      <c r="AL3" s="32">
        <f t="shared" si="12"/>
        <v>58500</v>
      </c>
      <c r="AM3" s="32">
        <f t="shared" si="12"/>
        <v>0</v>
      </c>
      <c r="AN3" s="32">
        <f t="shared" ref="AN3:AQ3" si="13">SUM(AN5:AN6)</f>
        <v>0</v>
      </c>
      <c r="AO3" s="32">
        <f t="shared" si="13"/>
        <v>187711</v>
      </c>
      <c r="AP3" s="32">
        <f t="shared" si="13"/>
        <v>109483.36</v>
      </c>
      <c r="AQ3" s="65">
        <f t="shared" si="13"/>
        <v>-9536000</v>
      </c>
      <c r="AR3" s="32">
        <f t="shared" ref="AR3:AT3" si="14">SUM(AR5:AR6)</f>
        <v>12272</v>
      </c>
      <c r="AS3" s="32">
        <f t="shared" si="14"/>
        <v>51869.45</v>
      </c>
      <c r="AT3" s="32">
        <f t="shared" si="14"/>
        <v>0</v>
      </c>
      <c r="AU3" s="32">
        <f t="shared" ref="AU3:AV3" si="15">SUM(AU5:AU6)</f>
        <v>72505.67</v>
      </c>
      <c r="AV3" s="32">
        <f t="shared" si="15"/>
        <v>17600</v>
      </c>
      <c r="AW3" s="32">
        <f t="shared" ref="AW3:AY3" si="16">SUM(AW5:AW6)</f>
        <v>194874</v>
      </c>
      <c r="AX3" s="32">
        <f t="shared" si="16"/>
        <v>0</v>
      </c>
      <c r="AY3" s="32">
        <f t="shared" si="16"/>
        <v>830000</v>
      </c>
      <c r="AZ3" s="32">
        <f t="shared" ref="AZ3:BB3" si="17">SUM(AZ5:AZ6)</f>
        <v>12440</v>
      </c>
      <c r="BA3" s="32">
        <f t="shared" si="17"/>
        <v>277774.98</v>
      </c>
      <c r="BB3" s="32">
        <f t="shared" si="17"/>
        <v>0</v>
      </c>
      <c r="BC3" s="32">
        <f t="shared" ref="BC3:BD3" si="18">SUM(BC5:BC6)</f>
        <v>34889.519999999997</v>
      </c>
      <c r="BD3" s="32">
        <f t="shared" si="18"/>
        <v>0</v>
      </c>
      <c r="BE3" s="32">
        <f t="shared" ref="BE3:BH3" si="19">SUM(BE5:BE6)</f>
        <v>28810</v>
      </c>
      <c r="BF3" s="32">
        <f t="shared" si="19"/>
        <v>14376</v>
      </c>
      <c r="BG3" s="32">
        <f t="shared" si="19"/>
        <v>888500</v>
      </c>
      <c r="BH3" s="32">
        <f t="shared" si="19"/>
        <v>0</v>
      </c>
      <c r="BI3" s="32">
        <f t="shared" ref="BI3:BJ3" si="20">SUM(BI5:BI6)</f>
        <v>221878.3</v>
      </c>
      <c r="BJ3" s="32">
        <f t="shared" si="20"/>
        <v>54131.4</v>
      </c>
      <c r="BK3" s="32">
        <f t="shared" ref="BK3:BM3" si="21">SUM(BK5:BK6)</f>
        <v>21714.7</v>
      </c>
      <c r="BL3" s="32">
        <f t="shared" si="21"/>
        <v>0</v>
      </c>
      <c r="BM3" s="32">
        <f t="shared" si="21"/>
        <v>0</v>
      </c>
      <c r="BN3" s="32">
        <f t="shared" ref="BN3:BO3" si="22">SUM(BN5:BN6)</f>
        <v>31301.11</v>
      </c>
      <c r="BO3" s="32">
        <f t="shared" si="22"/>
        <v>100532.94</v>
      </c>
      <c r="BP3" s="32">
        <f t="shared" ref="BP3:BR3" si="23">SUM(BP5:BP6)</f>
        <v>3720</v>
      </c>
      <c r="BQ3" s="32">
        <f t="shared" si="23"/>
        <v>22608</v>
      </c>
      <c r="BR3" s="32">
        <f t="shared" si="23"/>
        <v>0</v>
      </c>
      <c r="BS3" s="32">
        <f t="shared" ref="BS3:BT3" si="24">SUM(BS5:BS6)</f>
        <v>187722</v>
      </c>
      <c r="BT3" s="32">
        <f t="shared" si="24"/>
        <v>95393</v>
      </c>
      <c r="BU3" s="65">
        <f t="shared" ref="BU3:BW3" si="25">SUM(BU5:BU6)</f>
        <v>-6251</v>
      </c>
      <c r="BV3" s="32">
        <f t="shared" si="25"/>
        <v>0</v>
      </c>
      <c r="BW3" s="32">
        <f t="shared" si="25"/>
        <v>48042.720000000001</v>
      </c>
      <c r="BX3" s="32">
        <f t="shared" ref="BX3:CA3" si="26">SUM(BX5:BX6)</f>
        <v>16480</v>
      </c>
      <c r="BY3" s="32">
        <f t="shared" si="26"/>
        <v>20976</v>
      </c>
      <c r="BZ3" s="32">
        <f t="shared" si="26"/>
        <v>6789000</v>
      </c>
      <c r="CA3" s="32">
        <f t="shared" si="26"/>
        <v>0</v>
      </c>
      <c r="CB3" s="32">
        <f t="shared" ref="CB3:CC3" si="27">SUM(CB5:CB6)</f>
        <v>177541.06</v>
      </c>
      <c r="CC3" s="65">
        <f t="shared" si="27"/>
        <v>-15192</v>
      </c>
      <c r="CD3" s="32"/>
      <c r="CE3" s="32"/>
      <c r="CF3" s="32"/>
      <c r="CG3" s="32"/>
      <c r="CH3" s="32"/>
      <c r="CI3" s="32"/>
      <c r="CJ3" s="32"/>
      <c r="CK3" s="32">
        <f>SUM(CK5:CK6)</f>
        <v>180653688.80999997</v>
      </c>
    </row>
    <row r="4" spans="1:8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</row>
    <row r="5" spans="1:89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61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>
        <v>229563</v>
      </c>
      <c r="AE5" s="34">
        <v>0</v>
      </c>
      <c r="AF5" s="34">
        <v>792052.2</v>
      </c>
      <c r="AG5" s="34">
        <v>15102.38</v>
      </c>
      <c r="AH5" s="34">
        <v>137656.76</v>
      </c>
      <c r="AI5" s="34">
        <v>0</v>
      </c>
      <c r="AJ5" s="34">
        <v>64200</v>
      </c>
      <c r="AK5" s="34">
        <v>6136</v>
      </c>
      <c r="AL5" s="34">
        <v>58500</v>
      </c>
      <c r="AM5" s="34">
        <v>0</v>
      </c>
      <c r="AN5" s="34">
        <v>0</v>
      </c>
      <c r="AO5" s="34">
        <v>187711</v>
      </c>
      <c r="AP5" s="34">
        <v>109483.36</v>
      </c>
      <c r="AQ5" s="34">
        <v>13449.88</v>
      </c>
      <c r="AR5" s="34">
        <v>12272</v>
      </c>
      <c r="AS5" s="34">
        <v>51869.45</v>
      </c>
      <c r="AT5" s="34">
        <v>0</v>
      </c>
      <c r="AU5" s="34">
        <v>72505.67</v>
      </c>
      <c r="AV5" s="34">
        <v>17600</v>
      </c>
      <c r="AW5" s="34">
        <v>194874</v>
      </c>
      <c r="AX5" s="34">
        <v>0</v>
      </c>
      <c r="AY5" s="34">
        <v>781000</v>
      </c>
      <c r="AZ5" s="34">
        <v>12440</v>
      </c>
      <c r="BA5" s="34">
        <v>277774.98</v>
      </c>
      <c r="BB5" s="34">
        <v>0</v>
      </c>
      <c r="BC5" s="34">
        <v>34889.519999999997</v>
      </c>
      <c r="BD5" s="34">
        <v>0</v>
      </c>
      <c r="BE5" s="34">
        <v>28810</v>
      </c>
      <c r="BF5" s="34">
        <v>14376</v>
      </c>
      <c r="BG5" s="34">
        <v>130803</v>
      </c>
      <c r="BH5" s="34">
        <v>0</v>
      </c>
      <c r="BI5" s="34">
        <v>221878.3</v>
      </c>
      <c r="BJ5" s="34">
        <v>54131.4</v>
      </c>
      <c r="BK5" s="34">
        <v>21714.7</v>
      </c>
      <c r="BL5" s="34">
        <v>0</v>
      </c>
      <c r="BM5" s="34">
        <v>0</v>
      </c>
      <c r="BN5" s="34">
        <v>31301.11</v>
      </c>
      <c r="BO5" s="34">
        <v>100532.94</v>
      </c>
      <c r="BP5" s="34">
        <v>3720</v>
      </c>
      <c r="BQ5" s="34">
        <v>22608</v>
      </c>
      <c r="BR5" s="34">
        <v>0</v>
      </c>
      <c r="BS5" s="34">
        <v>187722</v>
      </c>
      <c r="BT5" s="34">
        <v>95393</v>
      </c>
      <c r="BU5" s="61">
        <v>-6251</v>
      </c>
      <c r="BV5" s="34">
        <v>0</v>
      </c>
      <c r="BW5" s="34">
        <v>48042.720000000001</v>
      </c>
      <c r="BX5" s="34">
        <v>16480</v>
      </c>
      <c r="BY5" s="34">
        <v>20976</v>
      </c>
      <c r="BZ5" s="34">
        <v>6780731.5300000003</v>
      </c>
      <c r="CA5" s="34">
        <v>0</v>
      </c>
      <c r="CB5" s="34">
        <v>177541.06</v>
      </c>
      <c r="CC5" s="61">
        <v>-15192</v>
      </c>
      <c r="CD5" s="34"/>
      <c r="CE5" s="34"/>
      <c r="CF5" s="34"/>
      <c r="CG5" s="34"/>
      <c r="CH5" s="34"/>
      <c r="CI5" s="34"/>
      <c r="CJ5" s="34"/>
      <c r="CK5" s="34">
        <f>SUM(B5:CJ5)</f>
        <v>148950758.10999998</v>
      </c>
    </row>
    <row r="6" spans="1:89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61">
        <v>-9549449.8800000008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49000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757697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8268.4699999999993</v>
      </c>
      <c r="CA6" s="34">
        <v>0</v>
      </c>
      <c r="CB6" s="34">
        <v>0</v>
      </c>
      <c r="CC6" s="34">
        <v>0</v>
      </c>
      <c r="CD6" s="34"/>
      <c r="CE6" s="34"/>
      <c r="CF6" s="34"/>
      <c r="CG6" s="34"/>
      <c r="CH6" s="34"/>
      <c r="CI6" s="34"/>
      <c r="CJ6" s="34"/>
      <c r="CK6" s="34">
        <f>SUM(B6:CJ6)</f>
        <v>31702930.699999996</v>
      </c>
    </row>
    <row r="7" spans="1:89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1426384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1540000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1726000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68">
        <v>-5244000</v>
      </c>
      <c r="CA7" s="35">
        <v>0</v>
      </c>
      <c r="CB7" s="35">
        <v>0</v>
      </c>
      <c r="CC7" s="35">
        <v>0</v>
      </c>
      <c r="CD7" s="35"/>
      <c r="CE7" s="35"/>
      <c r="CF7" s="35"/>
      <c r="CG7" s="35"/>
      <c r="CH7" s="35"/>
      <c r="CI7" s="35"/>
      <c r="CJ7" s="35"/>
      <c r="CK7" s="35">
        <f>SUM(B7:CJ7)</f>
        <v>14833484</v>
      </c>
    </row>
    <row r="8" spans="1:89" ht="27" customHeight="1" thickBot="1">
      <c r="A8" s="14" t="s">
        <v>3</v>
      </c>
      <c r="B8" s="15">
        <f t="shared" ref="B8:C8" si="28">SUM(B3,B7)</f>
        <v>187442000</v>
      </c>
      <c r="C8" s="36">
        <f t="shared" si="28"/>
        <v>0</v>
      </c>
      <c r="D8" s="36">
        <f t="shared" ref="D8:F8" si="29">SUM(D3,D7)</f>
        <v>0</v>
      </c>
      <c r="E8" s="36">
        <f t="shared" si="29"/>
        <v>20009.400000000001</v>
      </c>
      <c r="F8" s="36">
        <f t="shared" si="29"/>
        <v>0</v>
      </c>
      <c r="G8" s="36">
        <f t="shared" ref="G8:I8" si="30">SUM(G3,G7)</f>
        <v>43768</v>
      </c>
      <c r="H8" s="36">
        <f t="shared" si="30"/>
        <v>2639780</v>
      </c>
      <c r="I8" s="36">
        <f t="shared" si="30"/>
        <v>231568</v>
      </c>
      <c r="J8" s="36">
        <f t="shared" ref="J8:K8" si="31">SUM(J3,J7)</f>
        <v>47592</v>
      </c>
      <c r="K8" s="36">
        <f t="shared" si="31"/>
        <v>0</v>
      </c>
      <c r="L8" s="36">
        <f t="shared" ref="L8:M8" si="32">SUM(L3,L7)</f>
        <v>13260.36</v>
      </c>
      <c r="M8" s="36">
        <f t="shared" si="32"/>
        <v>0</v>
      </c>
      <c r="N8" s="36">
        <f t="shared" ref="N8:P8" si="33">SUM(N3,N7)</f>
        <v>213639</v>
      </c>
      <c r="O8" s="36">
        <f t="shared" si="33"/>
        <v>31168</v>
      </c>
      <c r="P8" s="36">
        <f t="shared" si="33"/>
        <v>696657.80999999994</v>
      </c>
      <c r="Q8" s="36">
        <f t="shared" ref="Q8:S8" si="34">SUM(Q3,Q7)</f>
        <v>12424</v>
      </c>
      <c r="R8" s="36">
        <f t="shared" si="34"/>
        <v>0</v>
      </c>
      <c r="S8" s="36">
        <f t="shared" si="34"/>
        <v>218206</v>
      </c>
      <c r="T8" s="36">
        <f t="shared" ref="T8:V8" si="35">SUM(T3,T7)</f>
        <v>0</v>
      </c>
      <c r="U8" s="36">
        <f t="shared" si="35"/>
        <v>0</v>
      </c>
      <c r="V8" s="36">
        <f t="shared" si="35"/>
        <v>47305</v>
      </c>
      <c r="W8" s="36">
        <f t="shared" ref="W8:Z8" si="36">SUM(W3,W7)</f>
        <v>235896</v>
      </c>
      <c r="X8" s="36">
        <f t="shared" si="36"/>
        <v>991505</v>
      </c>
      <c r="Y8" s="66">
        <f t="shared" si="36"/>
        <v>-17938.41</v>
      </c>
      <c r="Z8" s="36">
        <f t="shared" si="36"/>
        <v>0</v>
      </c>
      <c r="AA8" s="36">
        <f t="shared" ref="AA8:AC8" si="37">SUM(AA3,AA7)</f>
        <v>24560</v>
      </c>
      <c r="AB8" s="36">
        <f t="shared" si="37"/>
        <v>42474.1</v>
      </c>
      <c r="AC8" s="36">
        <f t="shared" si="37"/>
        <v>835000</v>
      </c>
      <c r="AD8" s="36">
        <f t="shared" ref="AD8:AE8" si="38">SUM(AD3,AD7)</f>
        <v>229563</v>
      </c>
      <c r="AE8" s="36">
        <f t="shared" si="38"/>
        <v>0</v>
      </c>
      <c r="AF8" s="36">
        <f t="shared" ref="AF8:AI8" si="39">SUM(AF3,AF7)</f>
        <v>792052.2</v>
      </c>
      <c r="AG8" s="36">
        <f t="shared" si="39"/>
        <v>15102.38</v>
      </c>
      <c r="AH8" s="36">
        <f t="shared" si="39"/>
        <v>137656.76</v>
      </c>
      <c r="AI8" s="36">
        <f t="shared" si="39"/>
        <v>0</v>
      </c>
      <c r="AJ8" s="36">
        <f t="shared" ref="AJ8:AM8" si="40">SUM(AJ3,AJ7)</f>
        <v>64200</v>
      </c>
      <c r="AK8" s="36">
        <f t="shared" si="40"/>
        <v>6136</v>
      </c>
      <c r="AL8" s="36">
        <f t="shared" si="40"/>
        <v>58500</v>
      </c>
      <c r="AM8" s="36">
        <f t="shared" si="40"/>
        <v>0</v>
      </c>
      <c r="AN8" s="36">
        <f t="shared" ref="AN8:AQ8" si="41">SUM(AN3,AN7)</f>
        <v>0</v>
      </c>
      <c r="AO8" s="36">
        <f t="shared" si="41"/>
        <v>187711</v>
      </c>
      <c r="AP8" s="36">
        <f t="shared" si="41"/>
        <v>109483.36</v>
      </c>
      <c r="AQ8" s="66">
        <f t="shared" si="41"/>
        <v>-8109616</v>
      </c>
      <c r="AR8" s="36">
        <f t="shared" ref="AR8:AT8" si="42">SUM(AR3,AR7)</f>
        <v>12272</v>
      </c>
      <c r="AS8" s="36">
        <f t="shared" si="42"/>
        <v>51869.45</v>
      </c>
      <c r="AT8" s="36">
        <f t="shared" si="42"/>
        <v>0</v>
      </c>
      <c r="AU8" s="36">
        <f t="shared" ref="AU8:AV8" si="43">SUM(AU3,AU7)</f>
        <v>72505.67</v>
      </c>
      <c r="AV8" s="36">
        <f t="shared" si="43"/>
        <v>17600</v>
      </c>
      <c r="AW8" s="36">
        <f t="shared" ref="AW8:AY8" si="44">SUM(AW3,AW7)</f>
        <v>194874</v>
      </c>
      <c r="AX8" s="36">
        <f t="shared" si="44"/>
        <v>0</v>
      </c>
      <c r="AY8" s="36">
        <f t="shared" si="44"/>
        <v>2370000</v>
      </c>
      <c r="AZ8" s="36">
        <f t="shared" ref="AZ8:BB8" si="45">SUM(AZ3,AZ7)</f>
        <v>12440</v>
      </c>
      <c r="BA8" s="36">
        <f t="shared" si="45"/>
        <v>277774.98</v>
      </c>
      <c r="BB8" s="36">
        <f t="shared" si="45"/>
        <v>0</v>
      </c>
      <c r="BC8" s="36">
        <f t="shared" ref="BC8:BD8" si="46">SUM(BC3,BC7)</f>
        <v>34889.519999999997</v>
      </c>
      <c r="BD8" s="36">
        <f t="shared" si="46"/>
        <v>0</v>
      </c>
      <c r="BE8" s="36">
        <f t="shared" ref="BE8:BH8" si="47">SUM(BE3,BE7)</f>
        <v>28810</v>
      </c>
      <c r="BF8" s="36">
        <f t="shared" si="47"/>
        <v>14376</v>
      </c>
      <c r="BG8" s="36">
        <f t="shared" si="47"/>
        <v>2614500</v>
      </c>
      <c r="BH8" s="36">
        <f t="shared" si="47"/>
        <v>0</v>
      </c>
      <c r="BI8" s="36">
        <f t="shared" ref="BI8:BJ8" si="48">SUM(BI3,BI7)</f>
        <v>221878.3</v>
      </c>
      <c r="BJ8" s="36">
        <f t="shared" si="48"/>
        <v>54131.4</v>
      </c>
      <c r="BK8" s="36">
        <f t="shared" ref="BK8:BM8" si="49">SUM(BK3,BK7)</f>
        <v>21714.7</v>
      </c>
      <c r="BL8" s="36">
        <f t="shared" si="49"/>
        <v>0</v>
      </c>
      <c r="BM8" s="36">
        <f t="shared" si="49"/>
        <v>0</v>
      </c>
      <c r="BN8" s="36">
        <f t="shared" ref="BN8:BO8" si="50">SUM(BN3,BN7)</f>
        <v>31301.11</v>
      </c>
      <c r="BO8" s="36">
        <f t="shared" si="50"/>
        <v>100532.94</v>
      </c>
      <c r="BP8" s="36">
        <f t="shared" ref="BP8:BR8" si="51">SUM(BP3,BP7)</f>
        <v>3720</v>
      </c>
      <c r="BQ8" s="36">
        <f t="shared" si="51"/>
        <v>22608</v>
      </c>
      <c r="BR8" s="36">
        <f t="shared" si="51"/>
        <v>0</v>
      </c>
      <c r="BS8" s="36">
        <f t="shared" ref="BS8:BT8" si="52">SUM(BS3,BS7)</f>
        <v>187722</v>
      </c>
      <c r="BT8" s="36">
        <f t="shared" si="52"/>
        <v>95393</v>
      </c>
      <c r="BU8" s="66">
        <f t="shared" ref="BU8:BW8" si="53">SUM(BU3,BU7)</f>
        <v>-6251</v>
      </c>
      <c r="BV8" s="36">
        <f t="shared" si="53"/>
        <v>0</v>
      </c>
      <c r="BW8" s="36">
        <f t="shared" si="53"/>
        <v>48042.720000000001</v>
      </c>
      <c r="BX8" s="36">
        <f t="shared" ref="BX8:CA8" si="54">SUM(BX3,BX7)</f>
        <v>16480</v>
      </c>
      <c r="BY8" s="36">
        <f t="shared" si="54"/>
        <v>20976</v>
      </c>
      <c r="BZ8" s="36">
        <f t="shared" si="54"/>
        <v>1545000</v>
      </c>
      <c r="CA8" s="36">
        <f t="shared" si="54"/>
        <v>0</v>
      </c>
      <c r="CB8" s="36">
        <f t="shared" ref="CB8:CC8" si="55">SUM(CB3,CB7)</f>
        <v>177541.06</v>
      </c>
      <c r="CC8" s="66">
        <f t="shared" si="55"/>
        <v>-15192</v>
      </c>
      <c r="CD8" s="36"/>
      <c r="CE8" s="36"/>
      <c r="CF8" s="36"/>
      <c r="CG8" s="36"/>
      <c r="CH8" s="36"/>
      <c r="CI8" s="36"/>
      <c r="CJ8" s="36"/>
      <c r="CK8" s="36">
        <f>SUM(CK3,CK7)</f>
        <v>195487172.80999997</v>
      </c>
    </row>
    <row r="9" spans="1:89" ht="18" customHeight="1">
      <c r="A9" s="10" t="s">
        <v>4</v>
      </c>
      <c r="B9" s="11">
        <f t="shared" ref="B9:C9" si="56">SUM(B11:B12)</f>
        <v>184475000</v>
      </c>
      <c r="C9" s="37">
        <f t="shared" si="56"/>
        <v>0</v>
      </c>
      <c r="D9" s="37">
        <f t="shared" ref="D9" si="57">SUM(D11:D12)</f>
        <v>0</v>
      </c>
      <c r="E9" s="37">
        <f t="shared" ref="E9:F9" si="58">SUM(E11:E12)</f>
        <v>20009.400000000001</v>
      </c>
      <c r="F9" s="37">
        <f t="shared" si="58"/>
        <v>0</v>
      </c>
      <c r="G9" s="37">
        <f t="shared" ref="G9:I9" si="59">SUM(G11:G12)</f>
        <v>43768</v>
      </c>
      <c r="H9" s="37">
        <f t="shared" si="59"/>
        <v>2639780</v>
      </c>
      <c r="I9" s="37">
        <f t="shared" si="59"/>
        <v>231568</v>
      </c>
      <c r="J9" s="37">
        <f t="shared" ref="J9:K9" si="60">SUM(J11:J12)</f>
        <v>47592</v>
      </c>
      <c r="K9" s="37">
        <f t="shared" si="60"/>
        <v>0</v>
      </c>
      <c r="L9" s="37">
        <f t="shared" ref="L9:M9" si="61">SUM(L11:L12)</f>
        <v>13260.36</v>
      </c>
      <c r="M9" s="37">
        <f t="shared" si="61"/>
        <v>0</v>
      </c>
      <c r="N9" s="37">
        <f t="shared" ref="N9:P9" si="62">SUM(N11:N12)</f>
        <v>213639</v>
      </c>
      <c r="O9" s="37">
        <f t="shared" si="62"/>
        <v>31168</v>
      </c>
      <c r="P9" s="37">
        <f t="shared" si="62"/>
        <v>696657.80999999994</v>
      </c>
      <c r="Q9" s="37">
        <f t="shared" ref="Q9:S9" si="63">SUM(Q11:Q12)</f>
        <v>12424</v>
      </c>
      <c r="R9" s="37">
        <f t="shared" si="63"/>
        <v>0</v>
      </c>
      <c r="S9" s="37">
        <f t="shared" si="63"/>
        <v>218206</v>
      </c>
      <c r="T9" s="37">
        <f t="shared" ref="T9:V9" si="64">SUM(T11:T12)</f>
        <v>0</v>
      </c>
      <c r="U9" s="37">
        <f t="shared" si="64"/>
        <v>0</v>
      </c>
      <c r="V9" s="37">
        <f t="shared" si="64"/>
        <v>47305</v>
      </c>
      <c r="W9" s="37">
        <f t="shared" ref="W9:Z9" si="65">SUM(W11:W12)</f>
        <v>235896</v>
      </c>
      <c r="X9" s="37">
        <f t="shared" si="65"/>
        <v>991505</v>
      </c>
      <c r="Y9" s="67">
        <f t="shared" si="65"/>
        <v>-17938.41</v>
      </c>
      <c r="Z9" s="37">
        <f t="shared" si="65"/>
        <v>0</v>
      </c>
      <c r="AA9" s="37">
        <f t="shared" ref="AA9:AC9" si="66">SUM(AA11:AA12)</f>
        <v>24560</v>
      </c>
      <c r="AB9" s="37">
        <f t="shared" si="66"/>
        <v>42474.1</v>
      </c>
      <c r="AC9" s="37">
        <f t="shared" si="66"/>
        <v>1135000</v>
      </c>
      <c r="AD9" s="37">
        <f t="shared" ref="AD9:AE9" si="67">SUM(AD11:AD12)</f>
        <v>229563</v>
      </c>
      <c r="AE9" s="37">
        <f t="shared" si="67"/>
        <v>0</v>
      </c>
      <c r="AF9" s="37">
        <f t="shared" ref="AF9:AI9" si="68">SUM(AF11:AF12)</f>
        <v>792052.2</v>
      </c>
      <c r="AG9" s="37">
        <f t="shared" si="68"/>
        <v>15102.38</v>
      </c>
      <c r="AH9" s="37">
        <f t="shared" si="68"/>
        <v>137656.76</v>
      </c>
      <c r="AI9" s="37">
        <f t="shared" si="68"/>
        <v>0</v>
      </c>
      <c r="AJ9" s="37">
        <f t="shared" ref="AJ9:AM9" si="69">SUM(AJ11:AJ12)</f>
        <v>64200</v>
      </c>
      <c r="AK9" s="37">
        <f t="shared" si="69"/>
        <v>6136</v>
      </c>
      <c r="AL9" s="37">
        <f t="shared" si="69"/>
        <v>58500</v>
      </c>
      <c r="AM9" s="37">
        <f t="shared" si="69"/>
        <v>0</v>
      </c>
      <c r="AN9" s="37">
        <f t="shared" ref="AN9:AQ9" si="70">SUM(AN11:AN12)</f>
        <v>0</v>
      </c>
      <c r="AO9" s="37">
        <f t="shared" si="70"/>
        <v>187711</v>
      </c>
      <c r="AP9" s="37">
        <f t="shared" si="70"/>
        <v>109483.36</v>
      </c>
      <c r="AQ9" s="67">
        <f t="shared" si="70"/>
        <v>-8109616</v>
      </c>
      <c r="AR9" s="37">
        <f t="shared" ref="AR9:AT9" si="71">SUM(AR11:AR12)</f>
        <v>12272</v>
      </c>
      <c r="AS9" s="37">
        <f t="shared" si="71"/>
        <v>51869.45</v>
      </c>
      <c r="AT9" s="37">
        <f t="shared" si="71"/>
        <v>0</v>
      </c>
      <c r="AU9" s="37">
        <f t="shared" ref="AU9:AV9" si="72">SUM(AU11:AU12)</f>
        <v>72505.67</v>
      </c>
      <c r="AV9" s="37">
        <f t="shared" si="72"/>
        <v>17600</v>
      </c>
      <c r="AW9" s="37">
        <f t="shared" ref="AW9:AY9" si="73">SUM(AW11:AW12)</f>
        <v>194874</v>
      </c>
      <c r="AX9" s="37">
        <f t="shared" si="73"/>
        <v>0</v>
      </c>
      <c r="AY9" s="37">
        <f t="shared" si="73"/>
        <v>2370000</v>
      </c>
      <c r="AZ9" s="37">
        <f t="shared" ref="AZ9:BB9" si="74">SUM(AZ11:AZ12)</f>
        <v>12440</v>
      </c>
      <c r="BA9" s="37">
        <f t="shared" si="74"/>
        <v>277774.98</v>
      </c>
      <c r="BB9" s="37">
        <f t="shared" si="74"/>
        <v>0</v>
      </c>
      <c r="BC9" s="37">
        <f t="shared" ref="BC9:BD9" si="75">SUM(BC11:BC12)</f>
        <v>34889.519999999997</v>
      </c>
      <c r="BD9" s="37">
        <f t="shared" si="75"/>
        <v>0</v>
      </c>
      <c r="BE9" s="37">
        <f t="shared" ref="BE9:BH9" si="76">SUM(BE11:BE12)</f>
        <v>28810</v>
      </c>
      <c r="BF9" s="37">
        <f t="shared" si="76"/>
        <v>14376</v>
      </c>
      <c r="BG9" s="37">
        <f t="shared" si="76"/>
        <v>2614500</v>
      </c>
      <c r="BH9" s="37">
        <f t="shared" si="76"/>
        <v>0</v>
      </c>
      <c r="BI9" s="37">
        <f t="shared" ref="BI9:BJ9" si="77">SUM(BI11:BI12)</f>
        <v>221878.3</v>
      </c>
      <c r="BJ9" s="37">
        <f t="shared" si="77"/>
        <v>54131.4</v>
      </c>
      <c r="BK9" s="37">
        <f t="shared" ref="BK9:BM9" si="78">SUM(BK11:BK12)</f>
        <v>21714.7</v>
      </c>
      <c r="BL9" s="37">
        <f t="shared" si="78"/>
        <v>0</v>
      </c>
      <c r="BM9" s="37">
        <f t="shared" si="78"/>
        <v>0</v>
      </c>
      <c r="BN9" s="37">
        <f t="shared" ref="BN9:BO9" si="79">SUM(BN11:BN12)</f>
        <v>31301.11</v>
      </c>
      <c r="BO9" s="37">
        <f t="shared" si="79"/>
        <v>100532.94</v>
      </c>
      <c r="BP9" s="37">
        <f t="shared" ref="BP9:BR9" si="80">SUM(BP11:BP12)</f>
        <v>3720</v>
      </c>
      <c r="BQ9" s="37">
        <f t="shared" si="80"/>
        <v>22608</v>
      </c>
      <c r="BR9" s="37">
        <f t="shared" si="80"/>
        <v>0</v>
      </c>
      <c r="BS9" s="37">
        <f t="shared" ref="BS9:BT9" si="81">SUM(BS11:BS12)</f>
        <v>187722</v>
      </c>
      <c r="BT9" s="37">
        <f t="shared" si="81"/>
        <v>95393</v>
      </c>
      <c r="BU9" s="67">
        <f t="shared" ref="BU9:BW9" si="82">SUM(BU11:BU12)</f>
        <v>-6251</v>
      </c>
      <c r="BV9" s="37">
        <f t="shared" si="82"/>
        <v>0</v>
      </c>
      <c r="BW9" s="37">
        <f t="shared" si="82"/>
        <v>48042.720000000001</v>
      </c>
      <c r="BX9" s="37">
        <f t="shared" ref="BX9:CA9" si="83">SUM(BX11:BX12)</f>
        <v>16480</v>
      </c>
      <c r="BY9" s="37">
        <f t="shared" si="83"/>
        <v>20976</v>
      </c>
      <c r="BZ9" s="37">
        <f t="shared" si="83"/>
        <v>1545000</v>
      </c>
      <c r="CA9" s="37">
        <f t="shared" si="83"/>
        <v>0</v>
      </c>
      <c r="CB9" s="37">
        <f t="shared" ref="CB9:CC9" si="84">SUM(CB11:CB12)</f>
        <v>177541.06</v>
      </c>
      <c r="CC9" s="67">
        <f t="shared" si="84"/>
        <v>-15192</v>
      </c>
      <c r="CD9" s="37"/>
      <c r="CE9" s="37"/>
      <c r="CF9" s="37"/>
      <c r="CG9" s="37"/>
      <c r="CH9" s="37"/>
      <c r="CI9" s="37"/>
      <c r="CJ9" s="37"/>
      <c r="CK9" s="37">
        <f>SUM(CK11:CK12)</f>
        <v>192820172.81</v>
      </c>
    </row>
    <row r="10" spans="1:8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</row>
    <row r="11" spans="1:89" ht="14.25" customHeight="1">
      <c r="A11" s="1" t="s">
        <v>14</v>
      </c>
      <c r="B11" s="5">
        <v>141165000</v>
      </c>
      <c r="C11" s="34">
        <v>0</v>
      </c>
      <c r="D11" s="61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61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61">
        <v>-17938.41</v>
      </c>
      <c r="Z11" s="61">
        <v>-21000</v>
      </c>
      <c r="AA11" s="34">
        <v>24560</v>
      </c>
      <c r="AB11" s="34">
        <v>42474.1</v>
      </c>
      <c r="AC11" s="34">
        <v>830000</v>
      </c>
      <c r="AD11" s="34">
        <v>229563</v>
      </c>
      <c r="AE11" s="34">
        <v>0</v>
      </c>
      <c r="AF11" s="34">
        <v>792052.2</v>
      </c>
      <c r="AG11" s="34">
        <v>15102.38</v>
      </c>
      <c r="AH11" s="34">
        <v>37656.76</v>
      </c>
      <c r="AI11" s="34">
        <v>0</v>
      </c>
      <c r="AJ11" s="34">
        <v>64200</v>
      </c>
      <c r="AK11" s="34">
        <v>6136</v>
      </c>
      <c r="AL11" s="34">
        <v>58500</v>
      </c>
      <c r="AM11" s="34">
        <v>0</v>
      </c>
      <c r="AN11" s="34">
        <v>43076.15</v>
      </c>
      <c r="AO11" s="34">
        <v>187711</v>
      </c>
      <c r="AP11" s="34">
        <v>109483.36</v>
      </c>
      <c r="AQ11" s="34">
        <v>546884</v>
      </c>
      <c r="AR11" s="34">
        <v>12272</v>
      </c>
      <c r="AS11" s="34">
        <v>51869.45</v>
      </c>
      <c r="AT11" s="34">
        <v>0</v>
      </c>
      <c r="AU11" s="34">
        <v>72505.67</v>
      </c>
      <c r="AV11" s="34">
        <v>17600</v>
      </c>
      <c r="AW11" s="34">
        <v>194874</v>
      </c>
      <c r="AX11" s="34">
        <v>1545.5</v>
      </c>
      <c r="AY11" s="34">
        <v>1890000</v>
      </c>
      <c r="AZ11" s="34">
        <v>12440</v>
      </c>
      <c r="BA11" s="34">
        <v>277774.98</v>
      </c>
      <c r="BB11" s="61">
        <v>-16454</v>
      </c>
      <c r="BC11" s="34">
        <v>34889.519999999997</v>
      </c>
      <c r="BD11" s="61">
        <v>-11202.53</v>
      </c>
      <c r="BE11" s="34">
        <v>28810</v>
      </c>
      <c r="BF11" s="34">
        <v>14376</v>
      </c>
      <c r="BG11" s="34">
        <v>1765000</v>
      </c>
      <c r="BH11" s="34">
        <v>0</v>
      </c>
      <c r="BI11" s="34">
        <v>221878.3</v>
      </c>
      <c r="BJ11" s="34">
        <v>54131.4</v>
      </c>
      <c r="BK11" s="34">
        <v>21714.7</v>
      </c>
      <c r="BL11" s="61">
        <v>-52500</v>
      </c>
      <c r="BM11" s="34">
        <v>0</v>
      </c>
      <c r="BN11" s="34">
        <v>31301.11</v>
      </c>
      <c r="BO11" s="34">
        <v>100532.94</v>
      </c>
      <c r="BP11" s="34">
        <v>3720</v>
      </c>
      <c r="BQ11" s="34">
        <v>22608</v>
      </c>
      <c r="BR11" s="61">
        <v>-20000</v>
      </c>
      <c r="BS11" s="34">
        <v>187722</v>
      </c>
      <c r="BT11" s="34">
        <v>95393</v>
      </c>
      <c r="BU11" s="61">
        <v>-6251</v>
      </c>
      <c r="BV11" s="34">
        <v>0</v>
      </c>
      <c r="BW11" s="34">
        <v>48042.720000000001</v>
      </c>
      <c r="BX11" s="34">
        <v>16480</v>
      </c>
      <c r="BY11" s="34">
        <v>20976</v>
      </c>
      <c r="BZ11" s="34">
        <v>1213000</v>
      </c>
      <c r="CA11" s="34">
        <v>0</v>
      </c>
      <c r="CB11" s="34">
        <v>177541.06</v>
      </c>
      <c r="CC11" s="61">
        <v>-15192</v>
      </c>
      <c r="CD11" s="34"/>
      <c r="CE11" s="34"/>
      <c r="CF11" s="34"/>
      <c r="CG11" s="34"/>
      <c r="CH11" s="34"/>
      <c r="CI11" s="34"/>
      <c r="CJ11" s="34"/>
      <c r="CK11" s="34">
        <f>SUM(B11:CJ11)</f>
        <v>154769935.81999999</v>
      </c>
    </row>
    <row r="12" spans="1:89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>
        <v>0</v>
      </c>
      <c r="AE12" s="34">
        <v>0</v>
      </c>
      <c r="AF12" s="34">
        <v>0</v>
      </c>
      <c r="AG12" s="34">
        <v>0</v>
      </c>
      <c r="AH12" s="34">
        <v>100000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61">
        <v>-43076.15</v>
      </c>
      <c r="AO12" s="34">
        <v>0</v>
      </c>
      <c r="AP12" s="34">
        <v>0</v>
      </c>
      <c r="AQ12" s="61">
        <v>-8656500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61">
        <v>-1545.5</v>
      </c>
      <c r="AY12" s="34">
        <v>480000</v>
      </c>
      <c r="AZ12" s="34">
        <v>0</v>
      </c>
      <c r="BA12" s="34">
        <v>0</v>
      </c>
      <c r="BB12" s="34">
        <v>16454</v>
      </c>
      <c r="BC12" s="34">
        <v>0</v>
      </c>
      <c r="BD12" s="34">
        <v>11202.53</v>
      </c>
      <c r="BE12" s="34">
        <v>0</v>
      </c>
      <c r="BF12" s="34">
        <v>0</v>
      </c>
      <c r="BG12" s="34">
        <v>849500</v>
      </c>
      <c r="BH12" s="34">
        <v>0</v>
      </c>
      <c r="BI12" s="34">
        <v>0</v>
      </c>
      <c r="BJ12" s="34">
        <v>0</v>
      </c>
      <c r="BK12" s="34">
        <v>0</v>
      </c>
      <c r="BL12" s="34">
        <v>52500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20000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332000</v>
      </c>
      <c r="CA12" s="34">
        <v>0</v>
      </c>
      <c r="CB12" s="34">
        <v>0</v>
      </c>
      <c r="CC12" s="34">
        <v>0</v>
      </c>
      <c r="CD12" s="34"/>
      <c r="CE12" s="34"/>
      <c r="CF12" s="34"/>
      <c r="CG12" s="34"/>
      <c r="CH12" s="34"/>
      <c r="CI12" s="34"/>
      <c r="CJ12" s="34"/>
      <c r="CK12" s="34">
        <f>SUM(B12:CJ12)</f>
        <v>38050236.990000002</v>
      </c>
    </row>
    <row r="13" spans="1:89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8">
        <v>-300000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/>
      <c r="CE13" s="35"/>
      <c r="CF13" s="35"/>
      <c r="CG13" s="35"/>
      <c r="CH13" s="35"/>
      <c r="CI13" s="35"/>
      <c r="CJ13" s="35"/>
      <c r="CK13" s="35">
        <f>SUM(B13:CJ13)</f>
        <v>2667000</v>
      </c>
    </row>
    <row r="14" spans="1:89" ht="27" customHeight="1" thickBot="1">
      <c r="A14" s="14" t="s">
        <v>3</v>
      </c>
      <c r="B14" s="15">
        <f t="shared" ref="B14:C14" si="85">SUM(B9,B13)</f>
        <v>187442000</v>
      </c>
      <c r="C14" s="36">
        <f t="shared" si="85"/>
        <v>0</v>
      </c>
      <c r="D14" s="36">
        <f t="shared" ref="D14:F14" si="86">SUM(D9,D13)</f>
        <v>0</v>
      </c>
      <c r="E14" s="36">
        <f t="shared" si="86"/>
        <v>20009.400000000001</v>
      </c>
      <c r="F14" s="36">
        <f t="shared" si="86"/>
        <v>0</v>
      </c>
      <c r="G14" s="36">
        <f t="shared" ref="G14:I14" si="87">SUM(G9,G13)</f>
        <v>43768</v>
      </c>
      <c r="H14" s="36">
        <f t="shared" si="87"/>
        <v>2639780</v>
      </c>
      <c r="I14" s="36">
        <f t="shared" si="87"/>
        <v>231568</v>
      </c>
      <c r="J14" s="36">
        <f t="shared" ref="J14:K14" si="88">SUM(J9,J13)</f>
        <v>47592</v>
      </c>
      <c r="K14" s="36">
        <f t="shared" si="88"/>
        <v>0</v>
      </c>
      <c r="L14" s="36">
        <f t="shared" ref="L14:M14" si="89">SUM(L9,L13)</f>
        <v>13260.36</v>
      </c>
      <c r="M14" s="36">
        <f t="shared" si="89"/>
        <v>0</v>
      </c>
      <c r="N14" s="36">
        <f t="shared" ref="N14:P14" si="90">SUM(N9,N13)</f>
        <v>213639</v>
      </c>
      <c r="O14" s="36">
        <f t="shared" si="90"/>
        <v>31168</v>
      </c>
      <c r="P14" s="36">
        <f t="shared" si="90"/>
        <v>696657.80999999994</v>
      </c>
      <c r="Q14" s="36">
        <f t="shared" ref="Q14:S14" si="91">SUM(Q9,Q13)</f>
        <v>12424</v>
      </c>
      <c r="R14" s="36">
        <f t="shared" si="91"/>
        <v>0</v>
      </c>
      <c r="S14" s="36">
        <f t="shared" si="91"/>
        <v>218206</v>
      </c>
      <c r="T14" s="36">
        <f t="shared" ref="T14:V14" si="92">SUM(T9,T13)</f>
        <v>0</v>
      </c>
      <c r="U14" s="36">
        <f t="shared" si="92"/>
        <v>0</v>
      </c>
      <c r="V14" s="36">
        <f t="shared" si="92"/>
        <v>47305</v>
      </c>
      <c r="W14" s="36">
        <f t="shared" ref="W14:Z14" si="93">SUM(W9,W13)</f>
        <v>235896</v>
      </c>
      <c r="X14" s="36">
        <f t="shared" si="93"/>
        <v>991505</v>
      </c>
      <c r="Y14" s="66">
        <f t="shared" si="93"/>
        <v>-17938.41</v>
      </c>
      <c r="Z14" s="36">
        <f t="shared" si="93"/>
        <v>0</v>
      </c>
      <c r="AA14" s="36">
        <f t="shared" ref="AA14:AC14" si="94">SUM(AA9,AA13)</f>
        <v>24560</v>
      </c>
      <c r="AB14" s="36">
        <f t="shared" si="94"/>
        <v>42474.1</v>
      </c>
      <c r="AC14" s="36">
        <f t="shared" si="94"/>
        <v>835000</v>
      </c>
      <c r="AD14" s="36">
        <f t="shared" ref="AD14:AE14" si="95">SUM(AD9,AD13)</f>
        <v>229563</v>
      </c>
      <c r="AE14" s="36">
        <f t="shared" si="95"/>
        <v>0</v>
      </c>
      <c r="AF14" s="36">
        <f t="shared" ref="AF14:AI14" si="96">SUM(AF9,AF13)</f>
        <v>792052.2</v>
      </c>
      <c r="AG14" s="36">
        <f t="shared" si="96"/>
        <v>15102.38</v>
      </c>
      <c r="AH14" s="36">
        <f t="shared" si="96"/>
        <v>137656.76</v>
      </c>
      <c r="AI14" s="36">
        <f t="shared" si="96"/>
        <v>0</v>
      </c>
      <c r="AJ14" s="36">
        <f t="shared" ref="AJ14:AM14" si="97">SUM(AJ9,AJ13)</f>
        <v>64200</v>
      </c>
      <c r="AK14" s="36">
        <f t="shared" si="97"/>
        <v>6136</v>
      </c>
      <c r="AL14" s="36">
        <f t="shared" si="97"/>
        <v>58500</v>
      </c>
      <c r="AM14" s="36">
        <f t="shared" si="97"/>
        <v>0</v>
      </c>
      <c r="AN14" s="36">
        <f t="shared" ref="AN14:AQ14" si="98">SUM(AN9,AN13)</f>
        <v>0</v>
      </c>
      <c r="AO14" s="36">
        <f t="shared" si="98"/>
        <v>187711</v>
      </c>
      <c r="AP14" s="36">
        <f t="shared" si="98"/>
        <v>109483.36</v>
      </c>
      <c r="AQ14" s="66">
        <f t="shared" si="98"/>
        <v>-8109616</v>
      </c>
      <c r="AR14" s="36">
        <f t="shared" ref="AR14:AT14" si="99">SUM(AR9,AR13)</f>
        <v>12272</v>
      </c>
      <c r="AS14" s="36">
        <f t="shared" si="99"/>
        <v>51869.45</v>
      </c>
      <c r="AT14" s="36">
        <f t="shared" si="99"/>
        <v>0</v>
      </c>
      <c r="AU14" s="36">
        <f t="shared" ref="AU14:AV14" si="100">SUM(AU9,AU13)</f>
        <v>72505.67</v>
      </c>
      <c r="AV14" s="36">
        <f t="shared" si="100"/>
        <v>17600</v>
      </c>
      <c r="AW14" s="36">
        <f t="shared" ref="AW14:AY14" si="101">SUM(AW9,AW13)</f>
        <v>194874</v>
      </c>
      <c r="AX14" s="36">
        <f t="shared" si="101"/>
        <v>0</v>
      </c>
      <c r="AY14" s="36">
        <f t="shared" si="101"/>
        <v>2370000</v>
      </c>
      <c r="AZ14" s="36">
        <f t="shared" ref="AZ14:BB14" si="102">SUM(AZ9,AZ13)</f>
        <v>12440</v>
      </c>
      <c r="BA14" s="36">
        <f t="shared" si="102"/>
        <v>277774.98</v>
      </c>
      <c r="BB14" s="36">
        <f t="shared" si="102"/>
        <v>0</v>
      </c>
      <c r="BC14" s="36">
        <f t="shared" ref="BC14:BD14" si="103">SUM(BC9,BC13)</f>
        <v>34889.519999999997</v>
      </c>
      <c r="BD14" s="36">
        <f t="shared" si="103"/>
        <v>0</v>
      </c>
      <c r="BE14" s="36">
        <f t="shared" ref="BE14:BH14" si="104">SUM(BE9,BE13)</f>
        <v>28810</v>
      </c>
      <c r="BF14" s="36">
        <f t="shared" si="104"/>
        <v>14376</v>
      </c>
      <c r="BG14" s="36">
        <f t="shared" si="104"/>
        <v>2614500</v>
      </c>
      <c r="BH14" s="36">
        <f t="shared" si="104"/>
        <v>0</v>
      </c>
      <c r="BI14" s="36">
        <f t="shared" ref="BI14:BJ14" si="105">SUM(BI9,BI13)</f>
        <v>221878.3</v>
      </c>
      <c r="BJ14" s="36">
        <f t="shared" si="105"/>
        <v>54131.4</v>
      </c>
      <c r="BK14" s="36">
        <f t="shared" ref="BK14:BM14" si="106">SUM(BK9,BK13)</f>
        <v>21714.7</v>
      </c>
      <c r="BL14" s="36">
        <f t="shared" si="106"/>
        <v>0</v>
      </c>
      <c r="BM14" s="36">
        <f t="shared" si="106"/>
        <v>0</v>
      </c>
      <c r="BN14" s="36">
        <f t="shared" ref="BN14:BO14" si="107">SUM(BN9,BN13)</f>
        <v>31301.11</v>
      </c>
      <c r="BO14" s="36">
        <f t="shared" si="107"/>
        <v>100532.94</v>
      </c>
      <c r="BP14" s="36">
        <f t="shared" ref="BP14:BR14" si="108">SUM(BP9,BP13)</f>
        <v>3720</v>
      </c>
      <c r="BQ14" s="36">
        <f t="shared" si="108"/>
        <v>22608</v>
      </c>
      <c r="BR14" s="36">
        <f t="shared" si="108"/>
        <v>0</v>
      </c>
      <c r="BS14" s="36">
        <f t="shared" ref="BS14:BT14" si="109">SUM(BS9,BS13)</f>
        <v>187722</v>
      </c>
      <c r="BT14" s="36">
        <f t="shared" si="109"/>
        <v>95393</v>
      </c>
      <c r="BU14" s="66">
        <f t="shared" ref="BU14:BW14" si="110">SUM(BU9,BU13)</f>
        <v>-6251</v>
      </c>
      <c r="BV14" s="36">
        <f t="shared" si="110"/>
        <v>0</v>
      </c>
      <c r="BW14" s="36">
        <f t="shared" si="110"/>
        <v>48042.720000000001</v>
      </c>
      <c r="BX14" s="36">
        <f t="shared" ref="BX14:CA14" si="111">SUM(BX9,BX13)</f>
        <v>16480</v>
      </c>
      <c r="BY14" s="36">
        <f t="shared" si="111"/>
        <v>20976</v>
      </c>
      <c r="BZ14" s="36">
        <f t="shared" si="111"/>
        <v>1545000</v>
      </c>
      <c r="CA14" s="36">
        <f t="shared" si="111"/>
        <v>0</v>
      </c>
      <c r="CB14" s="36">
        <f t="shared" ref="CB14:CC14" si="112">SUM(CB9,CB13)</f>
        <v>177541.06</v>
      </c>
      <c r="CC14" s="66">
        <f t="shared" si="112"/>
        <v>-15192</v>
      </c>
      <c r="CD14" s="36"/>
      <c r="CE14" s="36"/>
      <c r="CF14" s="36"/>
      <c r="CG14" s="36"/>
      <c r="CH14" s="36"/>
      <c r="CI14" s="36"/>
      <c r="CJ14" s="36"/>
      <c r="CK14" s="36">
        <f>SUM(CK9,CK13)</f>
        <v>195487172.81</v>
      </c>
    </row>
    <row r="15" spans="1:89" ht="18" customHeight="1">
      <c r="A15" s="12" t="s">
        <v>11</v>
      </c>
      <c r="B15" s="13">
        <f t="shared" ref="B15:C15" si="113">+B3-B9</f>
        <v>-11375000</v>
      </c>
      <c r="C15" s="38">
        <f t="shared" si="113"/>
        <v>0</v>
      </c>
      <c r="D15" s="38">
        <f t="shared" ref="D15:F15" si="114">+D3-D9</f>
        <v>0</v>
      </c>
      <c r="E15" s="38">
        <f t="shared" si="114"/>
        <v>0</v>
      </c>
      <c r="F15" s="38">
        <f t="shared" si="114"/>
        <v>0</v>
      </c>
      <c r="G15" s="38">
        <f t="shared" ref="G15:I15" si="115">+G3-G9</f>
        <v>0</v>
      </c>
      <c r="H15" s="40">
        <f t="shared" si="115"/>
        <v>-343100</v>
      </c>
      <c r="I15" s="38">
        <f t="shared" si="115"/>
        <v>0</v>
      </c>
      <c r="J15" s="38">
        <f t="shared" ref="J15:K15" si="116">+J3-J9</f>
        <v>0</v>
      </c>
      <c r="K15" s="38">
        <f t="shared" si="116"/>
        <v>0</v>
      </c>
      <c r="L15" s="38">
        <f t="shared" ref="L15:M15" si="117">+L3-L9</f>
        <v>0</v>
      </c>
      <c r="M15" s="38">
        <f t="shared" si="117"/>
        <v>0</v>
      </c>
      <c r="N15" s="38">
        <f t="shared" ref="N15:P15" si="118">+N3-N9</f>
        <v>0</v>
      </c>
      <c r="O15" s="38">
        <f t="shared" si="118"/>
        <v>0</v>
      </c>
      <c r="P15" s="38">
        <f t="shared" si="118"/>
        <v>0</v>
      </c>
      <c r="Q15" s="38">
        <f t="shared" ref="Q15:S15" si="119">+Q3-Q9</f>
        <v>0</v>
      </c>
      <c r="R15" s="38">
        <f t="shared" si="119"/>
        <v>0</v>
      </c>
      <c r="S15" s="38">
        <f t="shared" si="119"/>
        <v>0</v>
      </c>
      <c r="T15" s="38">
        <f t="shared" ref="T15:V15" si="120">+T3-T9</f>
        <v>0</v>
      </c>
      <c r="U15" s="38">
        <f t="shared" si="120"/>
        <v>0</v>
      </c>
      <c r="V15" s="38">
        <f t="shared" si="120"/>
        <v>0</v>
      </c>
      <c r="W15" s="38">
        <f t="shared" ref="W15:Z15" si="121">+W3-W9</f>
        <v>0</v>
      </c>
      <c r="X15" s="38">
        <f t="shared" si="121"/>
        <v>0</v>
      </c>
      <c r="Y15" s="38">
        <f t="shared" si="121"/>
        <v>0</v>
      </c>
      <c r="Z15" s="38">
        <f t="shared" si="121"/>
        <v>0</v>
      </c>
      <c r="AA15" s="38">
        <f t="shared" ref="AA15:AC15" si="122">+AA3-AA9</f>
        <v>0</v>
      </c>
      <c r="AB15" s="38">
        <f t="shared" si="122"/>
        <v>0</v>
      </c>
      <c r="AC15" s="40">
        <f t="shared" si="122"/>
        <v>-1000000</v>
      </c>
      <c r="AD15" s="38">
        <f t="shared" ref="AD15:AE15" si="123">+AD3-AD9</f>
        <v>0</v>
      </c>
      <c r="AE15" s="38">
        <f t="shared" si="123"/>
        <v>0</v>
      </c>
      <c r="AF15" s="38">
        <f t="shared" ref="AF15:AI15" si="124">+AF3-AF9</f>
        <v>0</v>
      </c>
      <c r="AG15" s="38">
        <f t="shared" si="124"/>
        <v>0</v>
      </c>
      <c r="AH15" s="38">
        <f t="shared" si="124"/>
        <v>0</v>
      </c>
      <c r="AI15" s="38">
        <f t="shared" si="124"/>
        <v>0</v>
      </c>
      <c r="AJ15" s="38">
        <f t="shared" ref="AJ15:AM15" si="125">+AJ3-AJ9</f>
        <v>0</v>
      </c>
      <c r="AK15" s="38">
        <f t="shared" si="125"/>
        <v>0</v>
      </c>
      <c r="AL15" s="38">
        <f t="shared" si="125"/>
        <v>0</v>
      </c>
      <c r="AM15" s="38">
        <f t="shared" si="125"/>
        <v>0</v>
      </c>
      <c r="AN15" s="38">
        <f t="shared" ref="AN15:AQ15" si="126">+AN3-AN9</f>
        <v>0</v>
      </c>
      <c r="AO15" s="38">
        <f t="shared" si="126"/>
        <v>0</v>
      </c>
      <c r="AP15" s="38">
        <f t="shared" si="126"/>
        <v>0</v>
      </c>
      <c r="AQ15" s="40">
        <f t="shared" si="126"/>
        <v>-1426384</v>
      </c>
      <c r="AR15" s="38">
        <f t="shared" ref="AR15:AT15" si="127">+AR3-AR9</f>
        <v>0</v>
      </c>
      <c r="AS15" s="38">
        <f t="shared" si="127"/>
        <v>0</v>
      </c>
      <c r="AT15" s="38">
        <f t="shared" si="127"/>
        <v>0</v>
      </c>
      <c r="AU15" s="38">
        <f t="shared" ref="AU15:AV15" si="128">+AU3-AU9</f>
        <v>0</v>
      </c>
      <c r="AV15" s="38">
        <f t="shared" si="128"/>
        <v>0</v>
      </c>
      <c r="AW15" s="38">
        <f t="shared" ref="AW15:AY15" si="129">+AW3-AW9</f>
        <v>0</v>
      </c>
      <c r="AX15" s="38">
        <f t="shared" si="129"/>
        <v>0</v>
      </c>
      <c r="AY15" s="40">
        <f t="shared" si="129"/>
        <v>-1540000</v>
      </c>
      <c r="AZ15" s="38">
        <f t="shared" ref="AZ15:BB15" si="130">+AZ3-AZ9</f>
        <v>0</v>
      </c>
      <c r="BA15" s="38">
        <f t="shared" si="130"/>
        <v>0</v>
      </c>
      <c r="BB15" s="38">
        <f t="shared" si="130"/>
        <v>0</v>
      </c>
      <c r="BC15" s="38">
        <f t="shared" ref="BC15:BD15" si="131">+BC3-BC9</f>
        <v>0</v>
      </c>
      <c r="BD15" s="38">
        <f t="shared" si="131"/>
        <v>0</v>
      </c>
      <c r="BE15" s="38">
        <f t="shared" ref="BE15:BH15" si="132">+BE3-BE9</f>
        <v>0</v>
      </c>
      <c r="BF15" s="38">
        <f t="shared" si="132"/>
        <v>0</v>
      </c>
      <c r="BG15" s="40">
        <f t="shared" si="132"/>
        <v>-1726000</v>
      </c>
      <c r="BH15" s="38">
        <f t="shared" si="132"/>
        <v>0</v>
      </c>
      <c r="BI15" s="38">
        <f t="shared" ref="BI15:BJ15" si="133">+BI3-BI9</f>
        <v>0</v>
      </c>
      <c r="BJ15" s="38">
        <f t="shared" si="133"/>
        <v>0</v>
      </c>
      <c r="BK15" s="38">
        <f t="shared" ref="BK15:BM15" si="134">+BK3-BK9</f>
        <v>0</v>
      </c>
      <c r="BL15" s="38">
        <f t="shared" si="134"/>
        <v>0</v>
      </c>
      <c r="BM15" s="38">
        <f t="shared" si="134"/>
        <v>0</v>
      </c>
      <c r="BN15" s="38">
        <f t="shared" ref="BN15:BO15" si="135">+BN3-BN9</f>
        <v>0</v>
      </c>
      <c r="BO15" s="38">
        <f t="shared" si="135"/>
        <v>0</v>
      </c>
      <c r="BP15" s="38">
        <f t="shared" ref="BP15:BR15" si="136">+BP3-BP9</f>
        <v>0</v>
      </c>
      <c r="BQ15" s="38">
        <f t="shared" si="136"/>
        <v>0</v>
      </c>
      <c r="BR15" s="38">
        <f t="shared" si="136"/>
        <v>0</v>
      </c>
      <c r="BS15" s="38">
        <f t="shared" ref="BS15:BT15" si="137">+BS3-BS9</f>
        <v>0</v>
      </c>
      <c r="BT15" s="38">
        <f t="shared" si="137"/>
        <v>0</v>
      </c>
      <c r="BU15" s="38">
        <f t="shared" ref="BU15:BW15" si="138">+BU3-BU9</f>
        <v>0</v>
      </c>
      <c r="BV15" s="38">
        <f t="shared" si="138"/>
        <v>0</v>
      </c>
      <c r="BW15" s="38">
        <f t="shared" si="138"/>
        <v>0</v>
      </c>
      <c r="BX15" s="38">
        <f t="shared" ref="BX15:CA15" si="139">+BX3-BX9</f>
        <v>0</v>
      </c>
      <c r="BY15" s="38">
        <f t="shared" si="139"/>
        <v>0</v>
      </c>
      <c r="BZ15" s="38">
        <f t="shared" si="139"/>
        <v>5244000</v>
      </c>
      <c r="CA15" s="38">
        <f t="shared" si="139"/>
        <v>0</v>
      </c>
      <c r="CB15" s="38">
        <f t="shared" ref="CB15:CC15" si="140">+CB3-CB9</f>
        <v>0</v>
      </c>
      <c r="CC15" s="38">
        <f t="shared" si="140"/>
        <v>0</v>
      </c>
      <c r="CD15" s="38"/>
      <c r="CE15" s="38"/>
      <c r="CF15" s="38"/>
      <c r="CG15" s="38"/>
      <c r="CH15" s="38"/>
      <c r="CI15" s="38"/>
      <c r="CJ15" s="38"/>
      <c r="CK15" s="40">
        <f>+CK3-CK9</f>
        <v>-12166484.00000003</v>
      </c>
    </row>
    <row r="16" spans="1:8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</row>
    <row r="17" spans="1:89" ht="18" customHeight="1">
      <c r="A17" s="41" t="s">
        <v>6</v>
      </c>
      <c r="B17" s="42">
        <f t="shared" ref="B17:C17" si="141">SUM(B19:B20)</f>
        <v>1050000</v>
      </c>
      <c r="C17" s="43">
        <f t="shared" si="141"/>
        <v>0</v>
      </c>
      <c r="D17" s="43">
        <f t="shared" ref="D17" si="142">SUM(D19:D20)</f>
        <v>0</v>
      </c>
      <c r="E17" s="43">
        <f t="shared" ref="E17:F17" si="143">SUM(E19:E20)</f>
        <v>0</v>
      </c>
      <c r="F17" s="43">
        <f t="shared" si="143"/>
        <v>0</v>
      </c>
      <c r="G17" s="43">
        <f t="shared" ref="G17:I17" si="144">SUM(G19:G20)</f>
        <v>0</v>
      </c>
      <c r="H17" s="43">
        <f t="shared" si="144"/>
        <v>0</v>
      </c>
      <c r="I17" s="43">
        <f t="shared" si="144"/>
        <v>0</v>
      </c>
      <c r="J17" s="43">
        <f t="shared" ref="J17:K17" si="145">SUM(J19:J20)</f>
        <v>0</v>
      </c>
      <c r="K17" s="43">
        <f t="shared" si="145"/>
        <v>0</v>
      </c>
      <c r="L17" s="43">
        <f t="shared" ref="L17:M17" si="146">SUM(L19:L20)</f>
        <v>0</v>
      </c>
      <c r="M17" s="43">
        <f t="shared" si="146"/>
        <v>0</v>
      </c>
      <c r="N17" s="43">
        <f t="shared" ref="N17:P17" si="147">SUM(N19:N20)</f>
        <v>0</v>
      </c>
      <c r="O17" s="43">
        <f t="shared" si="147"/>
        <v>0</v>
      </c>
      <c r="P17" s="43">
        <f t="shared" si="147"/>
        <v>0</v>
      </c>
      <c r="Q17" s="43">
        <f t="shared" ref="Q17:S17" si="148">SUM(Q19:Q20)</f>
        <v>0</v>
      </c>
      <c r="R17" s="43">
        <f t="shared" si="148"/>
        <v>0</v>
      </c>
      <c r="S17" s="43">
        <f t="shared" si="148"/>
        <v>0</v>
      </c>
      <c r="T17" s="43">
        <f t="shared" ref="T17:V17" si="149">SUM(T19:T20)</f>
        <v>0</v>
      </c>
      <c r="U17" s="43">
        <f t="shared" si="149"/>
        <v>0</v>
      </c>
      <c r="V17" s="43">
        <f t="shared" si="149"/>
        <v>0</v>
      </c>
      <c r="W17" s="43">
        <f t="shared" ref="W17:Z17" si="150">SUM(W19:W20)</f>
        <v>0</v>
      </c>
      <c r="X17" s="43">
        <f t="shared" si="150"/>
        <v>0</v>
      </c>
      <c r="Y17" s="43">
        <f t="shared" si="150"/>
        <v>0</v>
      </c>
      <c r="Z17" s="43">
        <f t="shared" si="150"/>
        <v>0</v>
      </c>
      <c r="AA17" s="43">
        <f t="shared" ref="AA17:AC17" si="151">SUM(AA19:AA20)</f>
        <v>0</v>
      </c>
      <c r="AB17" s="43">
        <f t="shared" si="151"/>
        <v>0</v>
      </c>
      <c r="AC17" s="43">
        <f t="shared" si="151"/>
        <v>0</v>
      </c>
      <c r="AD17" s="43">
        <f t="shared" ref="AD17:AE17" si="152">SUM(AD19:AD20)</f>
        <v>0</v>
      </c>
      <c r="AE17" s="43">
        <f t="shared" si="152"/>
        <v>0</v>
      </c>
      <c r="AF17" s="43">
        <f t="shared" ref="AF17:AI17" si="153">SUM(AF19:AF20)</f>
        <v>0</v>
      </c>
      <c r="AG17" s="43">
        <f t="shared" si="153"/>
        <v>0</v>
      </c>
      <c r="AH17" s="43">
        <f t="shared" si="153"/>
        <v>0</v>
      </c>
      <c r="AI17" s="43">
        <f t="shared" si="153"/>
        <v>0</v>
      </c>
      <c r="AJ17" s="43">
        <f t="shared" ref="AJ17:AM17" si="154">SUM(AJ19:AJ20)</f>
        <v>0</v>
      </c>
      <c r="AK17" s="43">
        <f t="shared" si="154"/>
        <v>0</v>
      </c>
      <c r="AL17" s="43">
        <f t="shared" si="154"/>
        <v>0</v>
      </c>
      <c r="AM17" s="43">
        <f t="shared" si="154"/>
        <v>0</v>
      </c>
      <c r="AN17" s="43">
        <f t="shared" ref="AN17:AQ17" si="155">SUM(AN19:AN20)</f>
        <v>0</v>
      </c>
      <c r="AO17" s="43">
        <f t="shared" si="155"/>
        <v>0</v>
      </c>
      <c r="AP17" s="43">
        <f t="shared" si="155"/>
        <v>0</v>
      </c>
      <c r="AQ17" s="43">
        <f t="shared" si="155"/>
        <v>0</v>
      </c>
      <c r="AR17" s="43">
        <f t="shared" ref="AR17:AT17" si="156">SUM(AR19:AR20)</f>
        <v>0</v>
      </c>
      <c r="AS17" s="43">
        <f t="shared" si="156"/>
        <v>0</v>
      </c>
      <c r="AT17" s="43">
        <f t="shared" si="156"/>
        <v>0</v>
      </c>
      <c r="AU17" s="43">
        <f t="shared" ref="AU17:AV17" si="157">SUM(AU19:AU20)</f>
        <v>0</v>
      </c>
      <c r="AV17" s="43">
        <f t="shared" si="157"/>
        <v>0</v>
      </c>
      <c r="AW17" s="43">
        <f t="shared" ref="AW17:AY17" si="158">SUM(AW19:AW20)</f>
        <v>0</v>
      </c>
      <c r="AX17" s="43">
        <f t="shared" si="158"/>
        <v>0</v>
      </c>
      <c r="AY17" s="43">
        <f t="shared" si="158"/>
        <v>0</v>
      </c>
      <c r="AZ17" s="43">
        <f t="shared" ref="AZ17:BB17" si="159">SUM(AZ19:AZ20)</f>
        <v>0</v>
      </c>
      <c r="BA17" s="43">
        <f t="shared" si="159"/>
        <v>0</v>
      </c>
      <c r="BB17" s="43">
        <f t="shared" si="159"/>
        <v>0</v>
      </c>
      <c r="BC17" s="43">
        <f t="shared" ref="BC17:BD17" si="160">SUM(BC19:BC20)</f>
        <v>0</v>
      </c>
      <c r="BD17" s="43">
        <f t="shared" si="160"/>
        <v>0</v>
      </c>
      <c r="BE17" s="43">
        <f t="shared" ref="BE17:BH17" si="161">SUM(BE19:BE20)</f>
        <v>0</v>
      </c>
      <c r="BF17" s="43">
        <f t="shared" si="161"/>
        <v>0</v>
      </c>
      <c r="BG17" s="43">
        <f t="shared" si="161"/>
        <v>0</v>
      </c>
      <c r="BH17" s="43">
        <f t="shared" si="161"/>
        <v>0</v>
      </c>
      <c r="BI17" s="43">
        <f t="shared" ref="BI17:BJ17" si="162">SUM(BI19:BI20)</f>
        <v>0</v>
      </c>
      <c r="BJ17" s="43">
        <f t="shared" si="162"/>
        <v>0</v>
      </c>
      <c r="BK17" s="43">
        <f t="shared" ref="BK17:BM17" si="163">SUM(BK19:BK20)</f>
        <v>0</v>
      </c>
      <c r="BL17" s="43">
        <f t="shared" si="163"/>
        <v>0</v>
      </c>
      <c r="BM17" s="69">
        <f t="shared" si="163"/>
        <v>-155000</v>
      </c>
      <c r="BN17" s="43">
        <f t="shared" ref="BN17:BO17" si="164">SUM(BN19:BN20)</f>
        <v>0</v>
      </c>
      <c r="BO17" s="43">
        <f t="shared" si="164"/>
        <v>0</v>
      </c>
      <c r="BP17" s="43">
        <f t="shared" ref="BP17:BR17" si="165">SUM(BP19:BP20)</f>
        <v>0</v>
      </c>
      <c r="BQ17" s="43">
        <f t="shared" si="165"/>
        <v>0</v>
      </c>
      <c r="BR17" s="43">
        <f t="shared" si="165"/>
        <v>0</v>
      </c>
      <c r="BS17" s="43">
        <f t="shared" ref="BS17:BT17" si="166">SUM(BS19:BS20)</f>
        <v>0</v>
      </c>
      <c r="BT17" s="43">
        <f t="shared" si="166"/>
        <v>0</v>
      </c>
      <c r="BU17" s="43">
        <f t="shared" ref="BU17:BW17" si="167">SUM(BU19:BU20)</f>
        <v>0</v>
      </c>
      <c r="BV17" s="43">
        <f t="shared" si="167"/>
        <v>0</v>
      </c>
      <c r="BW17" s="43">
        <f t="shared" si="167"/>
        <v>0</v>
      </c>
      <c r="BX17" s="43">
        <f t="shared" ref="BX17:CA17" si="168">SUM(BX19:BX20)</f>
        <v>0</v>
      </c>
      <c r="BY17" s="43">
        <f t="shared" si="168"/>
        <v>0</v>
      </c>
      <c r="BZ17" s="43">
        <f t="shared" si="168"/>
        <v>0</v>
      </c>
      <c r="CA17" s="43">
        <f t="shared" si="168"/>
        <v>0</v>
      </c>
      <c r="CB17" s="43">
        <f t="shared" ref="CB17:CC17" si="169">SUM(CB19:CB20)</f>
        <v>0</v>
      </c>
      <c r="CC17" s="43">
        <f t="shared" si="169"/>
        <v>0</v>
      </c>
      <c r="CD17" s="43"/>
      <c r="CE17" s="43"/>
      <c r="CF17" s="43"/>
      <c r="CG17" s="43"/>
      <c r="CH17" s="43"/>
      <c r="CI17" s="43"/>
      <c r="CJ17" s="43"/>
      <c r="CK17" s="43">
        <f>SUM(CK19:CK20)</f>
        <v>895000</v>
      </c>
    </row>
    <row r="18" spans="1:8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</row>
    <row r="19" spans="1:89" ht="2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61">
        <v>-155000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/>
      <c r="CE19" s="34"/>
      <c r="CF19" s="34"/>
      <c r="CG19" s="34"/>
      <c r="CH19" s="34"/>
      <c r="CI19" s="34"/>
      <c r="CJ19" s="34"/>
      <c r="CK19" s="34">
        <f>SUM(B19:CJ19)</f>
        <v>475000</v>
      </c>
    </row>
    <row r="20" spans="1:89" ht="2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/>
      <c r="CE20" s="34"/>
      <c r="CF20" s="34"/>
      <c r="CG20" s="34"/>
      <c r="CH20" s="34"/>
      <c r="CI20" s="34"/>
      <c r="CJ20" s="34"/>
      <c r="CK20" s="34">
        <f>SUM(B20:CJ20)</f>
        <v>420000</v>
      </c>
    </row>
    <row r="21" spans="1:89" ht="18" customHeight="1">
      <c r="A21" s="41" t="s">
        <v>7</v>
      </c>
      <c r="B21" s="42">
        <f t="shared" ref="B21:C21" si="170">SUM(B23:B23)</f>
        <v>400000</v>
      </c>
      <c r="C21" s="43">
        <f t="shared" si="170"/>
        <v>0</v>
      </c>
      <c r="D21" s="43">
        <f t="shared" ref="D21:F21" si="171">SUM(D23:D23)</f>
        <v>0</v>
      </c>
      <c r="E21" s="43">
        <f t="shared" si="171"/>
        <v>0</v>
      </c>
      <c r="F21" s="43">
        <f t="shared" si="171"/>
        <v>0</v>
      </c>
      <c r="G21" s="43">
        <f t="shared" ref="G21:I21" si="172">SUM(G23:G23)</f>
        <v>0</v>
      </c>
      <c r="H21" s="43">
        <f t="shared" si="172"/>
        <v>0</v>
      </c>
      <c r="I21" s="43">
        <f t="shared" si="172"/>
        <v>0</v>
      </c>
      <c r="J21" s="43">
        <f t="shared" ref="J21:K21" si="173">SUM(J23:J23)</f>
        <v>0</v>
      </c>
      <c r="K21" s="43">
        <f t="shared" si="173"/>
        <v>0</v>
      </c>
      <c r="L21" s="43">
        <f t="shared" ref="L21:M21" si="174">SUM(L23:L23)</f>
        <v>0</v>
      </c>
      <c r="M21" s="43">
        <f t="shared" si="174"/>
        <v>0</v>
      </c>
      <c r="N21" s="43">
        <f t="shared" ref="N21:P21" si="175">SUM(N23:N23)</f>
        <v>0</v>
      </c>
      <c r="O21" s="43">
        <f t="shared" si="175"/>
        <v>0</v>
      </c>
      <c r="P21" s="43">
        <f t="shared" si="175"/>
        <v>0</v>
      </c>
      <c r="Q21" s="43">
        <f t="shared" ref="Q21:S21" si="176">SUM(Q23:Q23)</f>
        <v>0</v>
      </c>
      <c r="R21" s="43">
        <f t="shared" si="176"/>
        <v>0</v>
      </c>
      <c r="S21" s="43">
        <f t="shared" si="176"/>
        <v>0</v>
      </c>
      <c r="T21" s="43">
        <f t="shared" ref="T21:V21" si="177">SUM(T23:T23)</f>
        <v>0</v>
      </c>
      <c r="U21" s="43">
        <f t="shared" si="177"/>
        <v>0</v>
      </c>
      <c r="V21" s="43">
        <f t="shared" si="177"/>
        <v>0</v>
      </c>
      <c r="W21" s="43">
        <f t="shared" ref="W21:Z21" si="178">SUM(W23:W23)</f>
        <v>0</v>
      </c>
      <c r="X21" s="43">
        <f t="shared" si="178"/>
        <v>0</v>
      </c>
      <c r="Y21" s="43">
        <f t="shared" si="178"/>
        <v>0</v>
      </c>
      <c r="Z21" s="43">
        <f t="shared" si="178"/>
        <v>0</v>
      </c>
      <c r="AA21" s="43">
        <f t="shared" ref="AA21:AC21" si="179">SUM(AA23:AA23)</f>
        <v>0</v>
      </c>
      <c r="AB21" s="43">
        <f t="shared" si="179"/>
        <v>0</v>
      </c>
      <c r="AC21" s="43">
        <f t="shared" si="179"/>
        <v>0</v>
      </c>
      <c r="AD21" s="43">
        <f t="shared" ref="AD21:AE21" si="180">SUM(AD23:AD23)</f>
        <v>0</v>
      </c>
      <c r="AE21" s="43">
        <f t="shared" si="180"/>
        <v>0</v>
      </c>
      <c r="AF21" s="43">
        <f t="shared" ref="AF21:AI21" si="181">SUM(AF23:AF23)</f>
        <v>0</v>
      </c>
      <c r="AG21" s="43">
        <f t="shared" si="181"/>
        <v>0</v>
      </c>
      <c r="AH21" s="43">
        <f t="shared" si="181"/>
        <v>0</v>
      </c>
      <c r="AI21" s="43">
        <f t="shared" si="181"/>
        <v>0</v>
      </c>
      <c r="AJ21" s="43">
        <f t="shared" ref="AJ21:AM21" si="182">SUM(AJ23:AJ23)</f>
        <v>0</v>
      </c>
      <c r="AK21" s="43">
        <f t="shared" si="182"/>
        <v>0</v>
      </c>
      <c r="AL21" s="43">
        <f t="shared" si="182"/>
        <v>0</v>
      </c>
      <c r="AM21" s="43">
        <f t="shared" si="182"/>
        <v>0</v>
      </c>
      <c r="AN21" s="43">
        <f t="shared" ref="AN21:AQ21" si="183">SUM(AN23:AN23)</f>
        <v>0</v>
      </c>
      <c r="AO21" s="43">
        <f t="shared" si="183"/>
        <v>0</v>
      </c>
      <c r="AP21" s="43">
        <f t="shared" si="183"/>
        <v>0</v>
      </c>
      <c r="AQ21" s="43">
        <f t="shared" si="183"/>
        <v>0</v>
      </c>
      <c r="AR21" s="43">
        <f t="shared" ref="AR21:AT21" si="184">SUM(AR23:AR23)</f>
        <v>0</v>
      </c>
      <c r="AS21" s="43">
        <f t="shared" si="184"/>
        <v>0</v>
      </c>
      <c r="AT21" s="43">
        <f t="shared" si="184"/>
        <v>0</v>
      </c>
      <c r="AU21" s="43">
        <f t="shared" ref="AU21:AV21" si="185">SUM(AU23:AU23)</f>
        <v>0</v>
      </c>
      <c r="AV21" s="43">
        <f t="shared" si="185"/>
        <v>0</v>
      </c>
      <c r="AW21" s="43">
        <f t="shared" ref="AW21:AY21" si="186">SUM(AW23:AW23)</f>
        <v>0</v>
      </c>
      <c r="AX21" s="43">
        <f t="shared" si="186"/>
        <v>0</v>
      </c>
      <c r="AY21" s="43">
        <f t="shared" si="186"/>
        <v>0</v>
      </c>
      <c r="AZ21" s="43">
        <f t="shared" ref="AZ21:BB21" si="187">SUM(AZ23:AZ23)</f>
        <v>0</v>
      </c>
      <c r="BA21" s="43">
        <f t="shared" si="187"/>
        <v>0</v>
      </c>
      <c r="BB21" s="43">
        <f t="shared" si="187"/>
        <v>0</v>
      </c>
      <c r="BC21" s="43">
        <f t="shared" ref="BC21:BD21" si="188">SUM(BC23:BC23)</f>
        <v>0</v>
      </c>
      <c r="BD21" s="43">
        <f t="shared" si="188"/>
        <v>0</v>
      </c>
      <c r="BE21" s="43">
        <f t="shared" ref="BE21:BH21" si="189">SUM(BE23:BE23)</f>
        <v>0</v>
      </c>
      <c r="BF21" s="43">
        <f t="shared" si="189"/>
        <v>0</v>
      </c>
      <c r="BG21" s="43">
        <f t="shared" si="189"/>
        <v>0</v>
      </c>
      <c r="BH21" s="43">
        <f t="shared" si="189"/>
        <v>0</v>
      </c>
      <c r="BI21" s="43">
        <f t="shared" ref="BI21:BJ21" si="190">SUM(BI23:BI23)</f>
        <v>0</v>
      </c>
      <c r="BJ21" s="43">
        <f t="shared" si="190"/>
        <v>0</v>
      </c>
      <c r="BK21" s="43">
        <f t="shared" ref="BK21:BM21" si="191">SUM(BK23:BK23)</f>
        <v>0</v>
      </c>
      <c r="BL21" s="43">
        <f t="shared" si="191"/>
        <v>0</v>
      </c>
      <c r="BM21" s="43">
        <f t="shared" si="191"/>
        <v>0</v>
      </c>
      <c r="BN21" s="43">
        <f t="shared" ref="BN21:BO21" si="192">SUM(BN23:BN23)</f>
        <v>0</v>
      </c>
      <c r="BO21" s="43">
        <f t="shared" si="192"/>
        <v>0</v>
      </c>
      <c r="BP21" s="43">
        <f t="shared" ref="BP21:BR21" si="193">SUM(BP23:BP23)</f>
        <v>0</v>
      </c>
      <c r="BQ21" s="43">
        <f t="shared" si="193"/>
        <v>0</v>
      </c>
      <c r="BR21" s="43">
        <f t="shared" si="193"/>
        <v>0</v>
      </c>
      <c r="BS21" s="43">
        <f t="shared" ref="BS21:BT21" si="194">SUM(BS23:BS23)</f>
        <v>0</v>
      </c>
      <c r="BT21" s="43">
        <f t="shared" si="194"/>
        <v>0</v>
      </c>
      <c r="BU21" s="43">
        <f t="shared" ref="BU21:BW21" si="195">SUM(BU23:BU23)</f>
        <v>0</v>
      </c>
      <c r="BV21" s="43">
        <f t="shared" si="195"/>
        <v>0</v>
      </c>
      <c r="BW21" s="43">
        <f t="shared" si="195"/>
        <v>0</v>
      </c>
      <c r="BX21" s="43">
        <f t="shared" ref="BX21:CA21" si="196">SUM(BX23:BX23)</f>
        <v>0</v>
      </c>
      <c r="BY21" s="43">
        <f t="shared" si="196"/>
        <v>0</v>
      </c>
      <c r="BZ21" s="43">
        <f t="shared" si="196"/>
        <v>0</v>
      </c>
      <c r="CA21" s="43">
        <f t="shared" si="196"/>
        <v>0</v>
      </c>
      <c r="CB21" s="43">
        <f t="shared" ref="CB21:CC21" si="197">SUM(CB23:CB23)</f>
        <v>0</v>
      </c>
      <c r="CC21" s="43">
        <f t="shared" si="197"/>
        <v>0</v>
      </c>
      <c r="CD21" s="43"/>
      <c r="CE21" s="43"/>
      <c r="CF21" s="43"/>
      <c r="CG21" s="43"/>
      <c r="CH21" s="43"/>
      <c r="CI21" s="43"/>
      <c r="CJ21" s="43"/>
      <c r="CK21" s="43">
        <f>SUM(CK23:CK23)</f>
        <v>400000</v>
      </c>
    </row>
    <row r="22" spans="1:8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</row>
    <row r="23" spans="1:89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/>
      <c r="CE23" s="34"/>
      <c r="CF23" s="34"/>
      <c r="CG23" s="34"/>
      <c r="CH23" s="34"/>
      <c r="CI23" s="34"/>
      <c r="CJ23" s="34"/>
      <c r="CK23" s="34">
        <f>SUM(B23:CJ23)</f>
        <v>400000</v>
      </c>
    </row>
    <row r="26" spans="1:89">
      <c r="A26" s="29" t="s">
        <v>29</v>
      </c>
    </row>
    <row r="27" spans="1:89">
      <c r="A27" s="29" t="s">
        <v>33</v>
      </c>
    </row>
    <row r="28" spans="1:89">
      <c r="A28" s="29" t="s">
        <v>34</v>
      </c>
    </row>
    <row r="29" spans="1:89">
      <c r="A29" s="29" t="s">
        <v>30</v>
      </c>
    </row>
    <row r="30" spans="1:8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42</v>
      </c>
      <c r="B3" s="56">
        <f>ROUND('Budżet 2023 - Dochody'!$C$5,2)</f>
        <v>180653688.81</v>
      </c>
    </row>
    <row r="4" spans="1:2" ht="22.15" customHeight="1">
      <c r="A4" s="55" t="s">
        <v>43</v>
      </c>
      <c r="B4" s="56">
        <f>ROUND('Budżet 2023 - po zmianach'!$CK$3,2)</f>
        <v>180653688.81</v>
      </c>
    </row>
    <row r="5" spans="1:2" ht="18" customHeight="1">
      <c r="A5" s="58" t="s">
        <v>44</v>
      </c>
      <c r="B5" s="59" t="str">
        <f>IF((B3-B4)=0,"OK","Błąd!")</f>
        <v>OK</v>
      </c>
    </row>
    <row r="7" spans="1:2" ht="22.15" customHeight="1">
      <c r="A7" s="55" t="s">
        <v>45</v>
      </c>
      <c r="B7" s="56">
        <f>ROUND('Budżet 2023 - Wydatki'!$C$5,2)</f>
        <v>192820172.81</v>
      </c>
    </row>
    <row r="8" spans="1:2" ht="22.15" customHeight="1">
      <c r="A8" s="55" t="s">
        <v>46</v>
      </c>
      <c r="B8" s="56">
        <f>ROUND('Budżet 2023 - po zmianach'!$CK$9,2)</f>
        <v>192820172.81</v>
      </c>
    </row>
    <row r="9" spans="1:2" ht="18" customHeight="1">
      <c r="A9" s="58" t="s">
        <v>44</v>
      </c>
      <c r="B9" s="59" t="str">
        <f>IF((B7-B8)=0,"OK","Błąd!")</f>
        <v>OK</v>
      </c>
    </row>
    <row r="11" spans="1:2" ht="22.15" customHeight="1">
      <c r="A11" s="55" t="s">
        <v>47</v>
      </c>
      <c r="B11" s="56">
        <f>'Budżet 2023 - Dochody'!$E$5</f>
        <v>12099836.139999999</v>
      </c>
    </row>
    <row r="12" spans="1:2" ht="22.15" customHeight="1">
      <c r="A12" s="55" t="s">
        <v>48</v>
      </c>
      <c r="B12" s="56">
        <f>'Budżet 2023 - Wydatki'!$E$5</f>
        <v>12099836.139999999</v>
      </c>
    </row>
    <row r="13" spans="1:2" ht="18" customHeight="1">
      <c r="A13" s="58" t="s">
        <v>44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2023-10-09T08:50:03Z</dcterms:modified>
  <cp:category>Budżet 2023</cp:category>
</cp:coreProperties>
</file>