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3\"/>
    </mc:Choice>
  </mc:AlternateContent>
  <xr:revisionPtr revIDLastSave="0" documentId="13_ncr:1_{32611C3A-39AC-4E3B-82C0-7CA9390969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RT" sheetId="2" r:id="rId1"/>
    <sheet name="Budżet 2023 - Dochody" sheetId="3" r:id="rId2"/>
    <sheet name="Budżet 2023 - Wydatki" sheetId="4" r:id="rId3"/>
    <sheet name="Budżet 2023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G21" i="1" l="1"/>
  <c r="DG17" i="1"/>
  <c r="DG15" i="1"/>
  <c r="DG14" i="1"/>
  <c r="DG9" i="1"/>
  <c r="DG8" i="1"/>
  <c r="DG3" i="1"/>
  <c r="C115" i="4"/>
  <c r="DF21" i="1"/>
  <c r="DF17" i="1"/>
  <c r="DF9" i="1"/>
  <c r="DF14" i="1" s="1"/>
  <c r="DF3" i="1"/>
  <c r="DF8" i="1" s="1"/>
  <c r="C114" i="4"/>
  <c r="C82" i="3"/>
  <c r="DE21" i="1"/>
  <c r="DE17" i="1"/>
  <c r="DE14" i="1"/>
  <c r="DE9" i="1"/>
  <c r="DE3" i="1"/>
  <c r="DE15" i="1" s="1"/>
  <c r="C113" i="4"/>
  <c r="DD21" i="1"/>
  <c r="DD17" i="1"/>
  <c r="DD9" i="1"/>
  <c r="DD14" i="1" s="1"/>
  <c r="DD3" i="1"/>
  <c r="C112" i="4"/>
  <c r="C81" i="3"/>
  <c r="DC21" i="1"/>
  <c r="DC17" i="1"/>
  <c r="DC9" i="1"/>
  <c r="DC14" i="1" s="1"/>
  <c r="DC8" i="1"/>
  <c r="DC3" i="1"/>
  <c r="DC15" i="1" s="1"/>
  <c r="C111" i="4"/>
  <c r="DB21" i="1"/>
  <c r="DB17" i="1"/>
  <c r="DB9" i="1"/>
  <c r="DB14" i="1" s="1"/>
  <c r="DB3" i="1"/>
  <c r="DB8" i="1" s="1"/>
  <c r="C110" i="4"/>
  <c r="C80" i="3"/>
  <c r="DA21" i="1"/>
  <c r="DA17" i="1"/>
  <c r="DA9" i="1"/>
  <c r="DA14" i="1" s="1"/>
  <c r="DA3" i="1"/>
  <c r="DA8" i="1" s="1"/>
  <c r="C109" i="4"/>
  <c r="C79" i="3"/>
  <c r="CZ21" i="1"/>
  <c r="CZ17" i="1"/>
  <c r="CZ9" i="1"/>
  <c r="CZ3" i="1"/>
  <c r="CZ8" i="1" s="1"/>
  <c r="C108" i="4"/>
  <c r="CY21" i="1"/>
  <c r="CY17" i="1"/>
  <c r="CY9" i="1"/>
  <c r="CY14" i="1" s="1"/>
  <c r="CY3" i="1"/>
  <c r="C107" i="4"/>
  <c r="C78" i="3"/>
  <c r="CX21" i="1"/>
  <c r="CX17" i="1"/>
  <c r="CX9" i="1"/>
  <c r="CX3" i="1"/>
  <c r="CX8" i="1" s="1"/>
  <c r="C106" i="4"/>
  <c r="C77" i="3"/>
  <c r="CW21" i="1"/>
  <c r="CW17" i="1"/>
  <c r="CW9" i="1"/>
  <c r="CW14" i="1" s="1"/>
  <c r="CW3" i="1"/>
  <c r="CW8" i="1" s="1"/>
  <c r="C105" i="4"/>
  <c r="CV21" i="1"/>
  <c r="CV17" i="1"/>
  <c r="CV9" i="1"/>
  <c r="CV14" i="1" s="1"/>
  <c r="CV3" i="1"/>
  <c r="CV8" i="1" s="1"/>
  <c r="C104" i="4"/>
  <c r="C76" i="3"/>
  <c r="F5" i="3"/>
  <c r="E5" i="3"/>
  <c r="D5" i="3"/>
  <c r="F5" i="4"/>
  <c r="E5" i="4"/>
  <c r="D5" i="4"/>
  <c r="CU21" i="1"/>
  <c r="CU17" i="1"/>
  <c r="CU9" i="1"/>
  <c r="CU14" i="1" s="1"/>
  <c r="CU3" i="1"/>
  <c r="C103" i="4"/>
  <c r="C75" i="3"/>
  <c r="CT21" i="1"/>
  <c r="CT17" i="1"/>
  <c r="CT9" i="1"/>
  <c r="CT14" i="1" s="1"/>
  <c r="CT3" i="1"/>
  <c r="C102" i="4"/>
  <c r="C74" i="3"/>
  <c r="CS21" i="1"/>
  <c r="CS17" i="1"/>
  <c r="CS9" i="1"/>
  <c r="CS14" i="1" s="1"/>
  <c r="CS3" i="1"/>
  <c r="CS8" i="1" s="1"/>
  <c r="C101" i="4"/>
  <c r="CR21" i="1"/>
  <c r="CR17" i="1"/>
  <c r="CR9" i="1"/>
  <c r="CR14" i="1" s="1"/>
  <c r="CR3" i="1"/>
  <c r="CR8" i="1" s="1"/>
  <c r="C100" i="4"/>
  <c r="C73" i="3"/>
  <c r="CQ21" i="1"/>
  <c r="CQ17" i="1"/>
  <c r="CQ9" i="1"/>
  <c r="CQ14" i="1" s="1"/>
  <c r="CQ3" i="1"/>
  <c r="C99" i="4"/>
  <c r="C72" i="3"/>
  <c r="CP21" i="1"/>
  <c r="CP17" i="1"/>
  <c r="CP9" i="1"/>
  <c r="CP3" i="1"/>
  <c r="CP8" i="1" s="1"/>
  <c r="C98" i="4"/>
  <c r="CO21" i="1"/>
  <c r="CO17" i="1"/>
  <c r="CO9" i="1"/>
  <c r="CO14" i="1" s="1"/>
  <c r="CO3" i="1"/>
  <c r="C97" i="4"/>
  <c r="C71" i="3"/>
  <c r="CN21" i="1"/>
  <c r="CN17" i="1"/>
  <c r="CN9" i="1"/>
  <c r="CN14" i="1" s="1"/>
  <c r="CN3" i="1"/>
  <c r="C96" i="4"/>
  <c r="C70" i="3"/>
  <c r="CM21" i="1"/>
  <c r="CM17" i="1"/>
  <c r="CM9" i="1"/>
  <c r="CM14" i="1" s="1"/>
  <c r="CM3" i="1"/>
  <c r="C95" i="4"/>
  <c r="CL21" i="1"/>
  <c r="CL17" i="1"/>
  <c r="CL9" i="1"/>
  <c r="CL14" i="1" s="1"/>
  <c r="CL3" i="1"/>
  <c r="C94" i="4"/>
  <c r="C69" i="3"/>
  <c r="CK21" i="1"/>
  <c r="CK17" i="1"/>
  <c r="CK9" i="1"/>
  <c r="CK14" i="1" s="1"/>
  <c r="CK3" i="1"/>
  <c r="C93" i="4"/>
  <c r="C68" i="3"/>
  <c r="CJ21" i="1"/>
  <c r="CJ17" i="1"/>
  <c r="CJ9" i="1"/>
  <c r="CJ14" i="1" s="1"/>
  <c r="CJ3" i="1"/>
  <c r="C92" i="4"/>
  <c r="C67" i="3"/>
  <c r="CI21" i="1"/>
  <c r="CI17" i="1"/>
  <c r="CI9" i="1"/>
  <c r="CI14" i="1" s="1"/>
  <c r="CI3" i="1"/>
  <c r="CI8" i="1" s="1"/>
  <c r="C91" i="4"/>
  <c r="C66" i="3"/>
  <c r="CH21" i="1"/>
  <c r="CH17" i="1"/>
  <c r="CH9" i="1"/>
  <c r="CH14" i="1" s="1"/>
  <c r="CH3" i="1"/>
  <c r="C90" i="4"/>
  <c r="CG21" i="1"/>
  <c r="CG17" i="1"/>
  <c r="CG9" i="1"/>
  <c r="CG14" i="1" s="1"/>
  <c r="CG3" i="1"/>
  <c r="C89" i="4"/>
  <c r="C65" i="3"/>
  <c r="CF21" i="1"/>
  <c r="CF17" i="1"/>
  <c r="CF9" i="1"/>
  <c r="CF14" i="1" s="1"/>
  <c r="CF3" i="1"/>
  <c r="CF8" i="1" s="1"/>
  <c r="C88" i="4"/>
  <c r="C64" i="3"/>
  <c r="CE21" i="1"/>
  <c r="CE17" i="1"/>
  <c r="CE9" i="1"/>
  <c r="CE14" i="1" s="1"/>
  <c r="CE3" i="1"/>
  <c r="C87" i="4"/>
  <c r="DF15" i="1" l="1"/>
  <c r="DE8" i="1"/>
  <c r="DD15" i="1"/>
  <c r="DD8" i="1"/>
  <c r="CZ15" i="1"/>
  <c r="CY15" i="1"/>
  <c r="DB15" i="1"/>
  <c r="C5" i="3"/>
  <c r="DA15" i="1"/>
  <c r="CZ14" i="1"/>
  <c r="CY8" i="1"/>
  <c r="C5" i="4"/>
  <c r="CX15" i="1"/>
  <c r="CX14" i="1"/>
  <c r="CT15" i="1"/>
  <c r="CW15" i="1"/>
  <c r="CM15" i="1"/>
  <c r="CV15" i="1"/>
  <c r="CU15" i="1"/>
  <c r="CU8" i="1"/>
  <c r="CT8" i="1"/>
  <c r="CS15" i="1"/>
  <c r="CR15" i="1"/>
  <c r="CQ15" i="1"/>
  <c r="CQ8" i="1"/>
  <c r="CP15" i="1"/>
  <c r="CP14" i="1"/>
  <c r="CO15" i="1"/>
  <c r="CO8" i="1"/>
  <c r="CN15" i="1"/>
  <c r="CN8" i="1"/>
  <c r="CM8" i="1"/>
  <c r="CL15" i="1"/>
  <c r="CL8" i="1"/>
  <c r="CH15" i="1"/>
  <c r="CK15" i="1"/>
  <c r="CK8" i="1"/>
  <c r="CJ15" i="1"/>
  <c r="CJ8" i="1"/>
  <c r="CI15" i="1"/>
  <c r="CH8" i="1"/>
  <c r="CG15" i="1"/>
  <c r="CG8" i="1"/>
  <c r="CF15" i="1"/>
  <c r="CE15" i="1"/>
  <c r="CE8" i="1"/>
  <c r="CD21" i="1"/>
  <c r="CD17" i="1"/>
  <c r="CD9" i="1"/>
  <c r="CD14" i="1" s="1"/>
  <c r="CD3" i="1"/>
  <c r="C86" i="4"/>
  <c r="C63" i="3"/>
  <c r="CC21" i="1"/>
  <c r="CC17" i="1"/>
  <c r="CC9" i="1"/>
  <c r="CC14" i="1" s="1"/>
  <c r="CC3" i="1"/>
  <c r="CC8" i="1" s="1"/>
  <c r="C85" i="4"/>
  <c r="C62" i="3"/>
  <c r="CB21" i="1"/>
  <c r="CB17" i="1"/>
  <c r="CB9" i="1"/>
  <c r="CB14" i="1" s="1"/>
  <c r="CB3" i="1"/>
  <c r="C84" i="4"/>
  <c r="C61" i="3"/>
  <c r="CA21" i="1"/>
  <c r="CA17" i="1"/>
  <c r="CA9" i="1"/>
  <c r="CA14" i="1" s="1"/>
  <c r="CA3" i="1"/>
  <c r="C83" i="4"/>
  <c r="BZ21" i="1"/>
  <c r="BZ17" i="1"/>
  <c r="BZ9" i="1"/>
  <c r="BZ14" i="1" s="1"/>
  <c r="BZ3" i="1"/>
  <c r="C82" i="4"/>
  <c r="C60" i="3"/>
  <c r="BY21" i="1"/>
  <c r="BY17" i="1"/>
  <c r="BY9" i="1"/>
  <c r="BY14" i="1" s="1"/>
  <c r="BY3" i="1"/>
  <c r="C81" i="4"/>
  <c r="C59" i="3"/>
  <c r="BX21" i="1"/>
  <c r="BX17" i="1"/>
  <c r="BX9" i="1"/>
  <c r="BX14" i="1" s="1"/>
  <c r="BX3" i="1"/>
  <c r="BX8" i="1" s="1"/>
  <c r="C80" i="4"/>
  <c r="C58" i="3"/>
  <c r="BW21" i="1"/>
  <c r="BW17" i="1"/>
  <c r="BW9" i="1"/>
  <c r="BW14" i="1" s="1"/>
  <c r="BW3" i="1"/>
  <c r="C79" i="4"/>
  <c r="C57" i="3"/>
  <c r="BV21" i="1"/>
  <c r="BV17" i="1"/>
  <c r="BV9" i="1"/>
  <c r="BV14" i="1" s="1"/>
  <c r="BV3" i="1"/>
  <c r="BV8" i="1" s="1"/>
  <c r="C78" i="4"/>
  <c r="BU21" i="1"/>
  <c r="BU17" i="1"/>
  <c r="BU9" i="1"/>
  <c r="BU14" i="1" s="1"/>
  <c r="BU3" i="1"/>
  <c r="C77" i="4"/>
  <c r="C56" i="3"/>
  <c r="BT21" i="1"/>
  <c r="BT17" i="1"/>
  <c r="BT9" i="1"/>
  <c r="BT14" i="1" s="1"/>
  <c r="BT3" i="1"/>
  <c r="C76" i="4"/>
  <c r="C55" i="3"/>
  <c r="BS21" i="1"/>
  <c r="BS17" i="1"/>
  <c r="BS9" i="1"/>
  <c r="BS14" i="1" s="1"/>
  <c r="BS3" i="1"/>
  <c r="BS8" i="1" s="1"/>
  <c r="C75" i="4"/>
  <c r="C54" i="3"/>
  <c r="BR21" i="1"/>
  <c r="BR17" i="1"/>
  <c r="BR9" i="1"/>
  <c r="BR14" i="1" s="1"/>
  <c r="BR3" i="1"/>
  <c r="BR8" i="1" s="1"/>
  <c r="C74" i="4"/>
  <c r="BQ21" i="1"/>
  <c r="BQ17" i="1"/>
  <c r="BQ9" i="1"/>
  <c r="BQ14" i="1" s="1"/>
  <c r="BQ3" i="1"/>
  <c r="BQ8" i="1" s="1"/>
  <c r="C73" i="4"/>
  <c r="C53" i="3"/>
  <c r="BP21" i="1"/>
  <c r="BP17" i="1"/>
  <c r="BP9" i="1"/>
  <c r="BP14" i="1" s="1"/>
  <c r="BP3" i="1"/>
  <c r="BP8" i="1" s="1"/>
  <c r="C72" i="4"/>
  <c r="C52" i="3"/>
  <c r="BO21" i="1"/>
  <c r="BO17" i="1"/>
  <c r="BO9" i="1"/>
  <c r="BO14" i="1" s="1"/>
  <c r="BO3" i="1"/>
  <c r="C71" i="4"/>
  <c r="C51" i="3"/>
  <c r="BN21" i="1"/>
  <c r="BN17" i="1"/>
  <c r="BN9" i="1"/>
  <c r="BN14" i="1" s="1"/>
  <c r="BN3" i="1"/>
  <c r="C70" i="4"/>
  <c r="C50" i="3"/>
  <c r="BN15" i="1" l="1"/>
  <c r="CB15" i="1"/>
  <c r="CB8" i="1"/>
  <c r="CA15" i="1"/>
  <c r="BQ15" i="1"/>
  <c r="CD15" i="1"/>
  <c r="CD8" i="1"/>
  <c r="CC15" i="1"/>
  <c r="CA8" i="1"/>
  <c r="BZ15" i="1"/>
  <c r="BZ8" i="1"/>
  <c r="BY15" i="1"/>
  <c r="BY8" i="1"/>
  <c r="BX15" i="1"/>
  <c r="BU15" i="1"/>
  <c r="BW15" i="1"/>
  <c r="BW8" i="1"/>
  <c r="BV15" i="1"/>
  <c r="BU8" i="1"/>
  <c r="BT15" i="1"/>
  <c r="BT8" i="1"/>
  <c r="BS15" i="1"/>
  <c r="BR15" i="1"/>
  <c r="BP15" i="1"/>
  <c r="BO15" i="1"/>
  <c r="BO8" i="1"/>
  <c r="BN8" i="1"/>
  <c r="BM21" i="1"/>
  <c r="BM17" i="1"/>
  <c r="BM9" i="1"/>
  <c r="BM3" i="1"/>
  <c r="BM8" i="1" s="1"/>
  <c r="C69" i="4"/>
  <c r="BL21" i="1"/>
  <c r="BL17" i="1"/>
  <c r="BL9" i="1"/>
  <c r="BL14" i="1" s="1"/>
  <c r="BL3" i="1"/>
  <c r="C68" i="4"/>
  <c r="BK21" i="1"/>
  <c r="BK17" i="1"/>
  <c r="BK9" i="1"/>
  <c r="BK14" i="1" s="1"/>
  <c r="BK3" i="1"/>
  <c r="C67" i="4"/>
  <c r="C49" i="3"/>
  <c r="BJ21" i="1"/>
  <c r="BJ17" i="1"/>
  <c r="BJ9" i="1"/>
  <c r="BJ14" i="1" s="1"/>
  <c r="BJ3" i="1"/>
  <c r="BJ8" i="1" s="1"/>
  <c r="C66" i="4"/>
  <c r="C48" i="3"/>
  <c r="BI21" i="1"/>
  <c r="BI17" i="1"/>
  <c r="BI9" i="1"/>
  <c r="BI14" i="1" s="1"/>
  <c r="BI3" i="1"/>
  <c r="C65" i="4"/>
  <c r="C47" i="3"/>
  <c r="BH21" i="1"/>
  <c r="BH17" i="1"/>
  <c r="BH9" i="1"/>
  <c r="BH3" i="1"/>
  <c r="BH8" i="1" s="1"/>
  <c r="C64" i="4"/>
  <c r="BG21" i="1"/>
  <c r="BG17" i="1"/>
  <c r="BG9" i="1"/>
  <c r="BG14" i="1" s="1"/>
  <c r="BG3" i="1"/>
  <c r="C63" i="4"/>
  <c r="C46" i="3"/>
  <c r="BF21" i="1"/>
  <c r="BF17" i="1"/>
  <c r="BF9" i="1"/>
  <c r="BF14" i="1" s="1"/>
  <c r="BF3" i="1"/>
  <c r="C62" i="4"/>
  <c r="C45" i="3"/>
  <c r="BE21" i="1"/>
  <c r="BE17" i="1"/>
  <c r="BE9" i="1"/>
  <c r="BE14" i="1" s="1"/>
  <c r="BE3" i="1"/>
  <c r="C61" i="4"/>
  <c r="C44" i="3"/>
  <c r="BD21" i="1"/>
  <c r="BD17" i="1"/>
  <c r="BD9" i="1"/>
  <c r="BD3" i="1"/>
  <c r="BD8" i="1" s="1"/>
  <c r="C60" i="4"/>
  <c r="BC21" i="1"/>
  <c r="BC17" i="1"/>
  <c r="BC9" i="1"/>
  <c r="BC14" i="1" s="1"/>
  <c r="BC3" i="1"/>
  <c r="BC8" i="1" s="1"/>
  <c r="C59" i="4"/>
  <c r="C43" i="3"/>
  <c r="BB21" i="1"/>
  <c r="BB17" i="1"/>
  <c r="BB9" i="1"/>
  <c r="BB14" i="1" s="1"/>
  <c r="BB3" i="1"/>
  <c r="BB8" i="1" s="1"/>
  <c r="C58" i="4"/>
  <c r="BA21" i="1"/>
  <c r="BA17" i="1"/>
  <c r="BA9" i="1"/>
  <c r="BA14" i="1" s="1"/>
  <c r="BA3" i="1"/>
  <c r="C57" i="4"/>
  <c r="C42" i="3"/>
  <c r="AZ21" i="1"/>
  <c r="AZ17" i="1"/>
  <c r="AZ9" i="1"/>
  <c r="AZ14" i="1" s="1"/>
  <c r="AZ3" i="1"/>
  <c r="AZ8" i="1" s="1"/>
  <c r="C56" i="4"/>
  <c r="C41" i="3"/>
  <c r="AY21" i="1"/>
  <c r="AY17" i="1"/>
  <c r="AY9" i="1"/>
  <c r="AY14" i="1" s="1"/>
  <c r="AY3" i="1"/>
  <c r="C55" i="4"/>
  <c r="C40" i="3"/>
  <c r="AX21" i="1"/>
  <c r="AX17" i="1"/>
  <c r="AX9" i="1"/>
  <c r="AX3" i="1"/>
  <c r="AX8" i="1" s="1"/>
  <c r="C54" i="4"/>
  <c r="AW21" i="1"/>
  <c r="AW17" i="1"/>
  <c r="AW9" i="1"/>
  <c r="AW14" i="1" s="1"/>
  <c r="AW3" i="1"/>
  <c r="C53" i="4"/>
  <c r="C39" i="3"/>
  <c r="AV21" i="1"/>
  <c r="AV17" i="1"/>
  <c r="AV9" i="1"/>
  <c r="AV14" i="1" s="1"/>
  <c r="AV3" i="1"/>
  <c r="C52" i="4"/>
  <c r="C38" i="3"/>
  <c r="AU21" i="1"/>
  <c r="AU17" i="1"/>
  <c r="AU9" i="1"/>
  <c r="AU14" i="1" s="1"/>
  <c r="AU3" i="1"/>
  <c r="C51" i="4"/>
  <c r="C37" i="3"/>
  <c r="AT21" i="1"/>
  <c r="AT17" i="1"/>
  <c r="AT9" i="1"/>
  <c r="AT14" i="1" s="1"/>
  <c r="AT3" i="1"/>
  <c r="AT8" i="1" s="1"/>
  <c r="C50" i="4"/>
  <c r="AS21" i="1"/>
  <c r="AS17" i="1"/>
  <c r="AS9" i="1"/>
  <c r="AS14" i="1" s="1"/>
  <c r="AS3" i="1"/>
  <c r="AS8" i="1" s="1"/>
  <c r="C49" i="4"/>
  <c r="C36" i="3"/>
  <c r="AR21" i="1"/>
  <c r="AR17" i="1"/>
  <c r="AR9" i="1"/>
  <c r="AR14" i="1" s="1"/>
  <c r="AR3" i="1"/>
  <c r="C48" i="4"/>
  <c r="C35" i="3"/>
  <c r="AQ21" i="1"/>
  <c r="AQ17" i="1"/>
  <c r="AQ9" i="1"/>
  <c r="AQ14" i="1" s="1"/>
  <c r="AQ3" i="1"/>
  <c r="AQ8" i="1" s="1"/>
  <c r="C47" i="4"/>
  <c r="C34" i="3"/>
  <c r="AP21" i="1"/>
  <c r="AP17" i="1"/>
  <c r="AP9" i="1"/>
  <c r="AP14" i="1" s="1"/>
  <c r="AP3" i="1"/>
  <c r="AP8" i="1" s="1"/>
  <c r="C46" i="4"/>
  <c r="C33" i="3"/>
  <c r="AO21" i="1"/>
  <c r="AO17" i="1"/>
  <c r="AO9" i="1"/>
  <c r="AO14" i="1" s="1"/>
  <c r="AO3" i="1"/>
  <c r="AO8" i="1" s="1"/>
  <c r="C45" i="4"/>
  <c r="C32" i="3"/>
  <c r="AN21" i="1"/>
  <c r="AN17" i="1"/>
  <c r="AN9" i="1"/>
  <c r="AN3" i="1"/>
  <c r="AN8" i="1" s="1"/>
  <c r="C44" i="4"/>
  <c r="AM21" i="1"/>
  <c r="AM17" i="1"/>
  <c r="AM9" i="1"/>
  <c r="AM14" i="1" s="1"/>
  <c r="AM3" i="1"/>
  <c r="C43" i="4"/>
  <c r="AL21" i="1"/>
  <c r="AL17" i="1"/>
  <c r="AL9" i="1"/>
  <c r="AL14" i="1" s="1"/>
  <c r="AL3" i="1"/>
  <c r="C42" i="4"/>
  <c r="C31" i="3"/>
  <c r="AK21" i="1"/>
  <c r="AK17" i="1"/>
  <c r="AK9" i="1"/>
  <c r="AK14" i="1" s="1"/>
  <c r="AK3" i="1"/>
  <c r="AK8" i="1" s="1"/>
  <c r="C41" i="4"/>
  <c r="C30" i="3"/>
  <c r="AJ21" i="1"/>
  <c r="AJ17" i="1"/>
  <c r="AJ9" i="1"/>
  <c r="AJ14" i="1" s="1"/>
  <c r="AJ3" i="1"/>
  <c r="AJ8" i="1" s="1"/>
  <c r="C40" i="4"/>
  <c r="C29" i="3"/>
  <c r="AI21" i="1"/>
  <c r="AI17" i="1"/>
  <c r="AI9" i="1"/>
  <c r="AI14" i="1" s="1"/>
  <c r="AI3" i="1"/>
  <c r="C39" i="4"/>
  <c r="AH21" i="1"/>
  <c r="AH17" i="1"/>
  <c r="AH9" i="1"/>
  <c r="AH14" i="1" s="1"/>
  <c r="AH3" i="1"/>
  <c r="C38" i="4"/>
  <c r="C28" i="3"/>
  <c r="AG21" i="1"/>
  <c r="AG17" i="1"/>
  <c r="AG9" i="1"/>
  <c r="AG14" i="1" s="1"/>
  <c r="AG3" i="1"/>
  <c r="AG8" i="1" s="1"/>
  <c r="C37" i="4"/>
  <c r="C27" i="3"/>
  <c r="AF21" i="1"/>
  <c r="AF17" i="1"/>
  <c r="AF9" i="1"/>
  <c r="AF14" i="1" s="1"/>
  <c r="AF3" i="1"/>
  <c r="C36" i="4"/>
  <c r="C26" i="3"/>
  <c r="AE21" i="1"/>
  <c r="AE17" i="1"/>
  <c r="AE9" i="1"/>
  <c r="AE14" i="1" s="1"/>
  <c r="AE3" i="1"/>
  <c r="AE8" i="1" s="1"/>
  <c r="C35" i="4"/>
  <c r="AD21" i="1"/>
  <c r="AD17" i="1"/>
  <c r="AD9" i="1"/>
  <c r="AD14" i="1" s="1"/>
  <c r="AD3" i="1"/>
  <c r="C34" i="4"/>
  <c r="C25" i="3"/>
  <c r="C33" i="4"/>
  <c r="C24" i="3"/>
  <c r="AC21" i="1"/>
  <c r="AC17" i="1"/>
  <c r="AC9" i="1"/>
  <c r="AC14" i="1" s="1"/>
  <c r="AC3" i="1"/>
  <c r="AB21" i="1"/>
  <c r="AB17" i="1"/>
  <c r="AB9" i="1"/>
  <c r="AB14" i="1" s="1"/>
  <c r="AB3" i="1"/>
  <c r="C32" i="4"/>
  <c r="C23" i="3"/>
  <c r="AA21" i="1"/>
  <c r="AA17" i="1"/>
  <c r="AA9" i="1"/>
  <c r="AA14" i="1" s="1"/>
  <c r="AA3" i="1"/>
  <c r="C31" i="4"/>
  <c r="C22" i="3"/>
  <c r="Z21" i="1"/>
  <c r="Z17" i="1"/>
  <c r="Z9" i="1"/>
  <c r="Z14" i="1" s="1"/>
  <c r="Z3" i="1"/>
  <c r="Z8" i="1" s="1"/>
  <c r="C30" i="4"/>
  <c r="Y21" i="1"/>
  <c r="Y17" i="1"/>
  <c r="Y9" i="1"/>
  <c r="Y14" i="1" s="1"/>
  <c r="Y3" i="1"/>
  <c r="C29" i="4"/>
  <c r="C21" i="3"/>
  <c r="C28" i="4"/>
  <c r="C20" i="3"/>
  <c r="X21" i="1"/>
  <c r="X17" i="1"/>
  <c r="X9" i="1"/>
  <c r="X14" i="1" s="1"/>
  <c r="X3" i="1"/>
  <c r="X8" i="1" s="1"/>
  <c r="W21" i="1"/>
  <c r="W17" i="1"/>
  <c r="W9" i="1"/>
  <c r="W14" i="1" s="1"/>
  <c r="W3" i="1"/>
  <c r="W8" i="1" s="1"/>
  <c r="C27" i="4"/>
  <c r="C19" i="3"/>
  <c r="V21" i="1"/>
  <c r="V17" i="1"/>
  <c r="V9" i="1"/>
  <c r="V14" i="1" s="1"/>
  <c r="V3" i="1"/>
  <c r="C26" i="4"/>
  <c r="C18" i="3"/>
  <c r="U21" i="1"/>
  <c r="U17" i="1"/>
  <c r="U9" i="1"/>
  <c r="U14" i="1" s="1"/>
  <c r="U3" i="1"/>
  <c r="C25" i="4"/>
  <c r="T21" i="1"/>
  <c r="T17" i="1"/>
  <c r="T9" i="1"/>
  <c r="T14" i="1" s="1"/>
  <c r="T3" i="1"/>
  <c r="T8" i="1" s="1"/>
  <c r="C24" i="4"/>
  <c r="S21" i="1"/>
  <c r="S17" i="1"/>
  <c r="S9" i="1"/>
  <c r="S14" i="1" s="1"/>
  <c r="S3" i="1"/>
  <c r="S8" i="1" s="1"/>
  <c r="C23" i="4"/>
  <c r="C17" i="3"/>
  <c r="R21" i="1"/>
  <c r="R17" i="1"/>
  <c r="R9" i="1"/>
  <c r="R14" i="1" s="1"/>
  <c r="R3" i="1"/>
  <c r="R8" i="1" s="1"/>
  <c r="C22" i="4"/>
  <c r="Q21" i="1"/>
  <c r="Q17" i="1"/>
  <c r="Q9" i="1"/>
  <c r="Q14" i="1" s="1"/>
  <c r="Q3" i="1"/>
  <c r="Q8" i="1" s="1"/>
  <c r="C21" i="4"/>
  <c r="C16" i="3"/>
  <c r="P21" i="1"/>
  <c r="P17" i="1"/>
  <c r="P9" i="1"/>
  <c r="P14" i="1" s="1"/>
  <c r="P3" i="1"/>
  <c r="C20" i="4"/>
  <c r="C15" i="3"/>
  <c r="O21" i="1"/>
  <c r="O17" i="1"/>
  <c r="O9" i="1"/>
  <c r="O14" i="1" s="1"/>
  <c r="O3" i="1"/>
  <c r="O8" i="1" s="1"/>
  <c r="C19" i="4"/>
  <c r="C14" i="3"/>
  <c r="N21" i="1"/>
  <c r="N17" i="1"/>
  <c r="N9" i="1"/>
  <c r="N14" i="1" s="1"/>
  <c r="N3" i="1"/>
  <c r="C18" i="4"/>
  <c r="C13" i="3"/>
  <c r="M21" i="1"/>
  <c r="M17" i="1"/>
  <c r="M9" i="1"/>
  <c r="M14" i="1" s="1"/>
  <c r="M3" i="1"/>
  <c r="M15" i="1" s="1"/>
  <c r="C17" i="4"/>
  <c r="L21" i="1"/>
  <c r="L17" i="1"/>
  <c r="L9" i="1"/>
  <c r="L14" i="1" s="1"/>
  <c r="L3" i="1"/>
  <c r="L8" i="1" s="1"/>
  <c r="C16" i="4"/>
  <c r="C12" i="3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1" i="3"/>
  <c r="I21" i="1"/>
  <c r="I17" i="1"/>
  <c r="I9" i="1"/>
  <c r="I14" i="1" s="1"/>
  <c r="I3" i="1"/>
  <c r="I8" i="1" s="1"/>
  <c r="C13" i="4"/>
  <c r="C10" i="3"/>
  <c r="H21" i="1"/>
  <c r="H17" i="1"/>
  <c r="H9" i="1"/>
  <c r="H14" i="1" s="1"/>
  <c r="H3" i="1"/>
  <c r="C12" i="4"/>
  <c r="C9" i="3"/>
  <c r="K15" i="1" l="1"/>
  <c r="AM15" i="1"/>
  <c r="AU15" i="1"/>
  <c r="AI15" i="1"/>
  <c r="BI15" i="1"/>
  <c r="AL15" i="1"/>
  <c r="BJ15" i="1"/>
  <c r="V15" i="1"/>
  <c r="AW15" i="1"/>
  <c r="BD15" i="1"/>
  <c r="BH15" i="1"/>
  <c r="AI8" i="1"/>
  <c r="U15" i="1"/>
  <c r="V8" i="1"/>
  <c r="AM8" i="1"/>
  <c r="AV15" i="1"/>
  <c r="AW8" i="1"/>
  <c r="AX15" i="1"/>
  <c r="M8" i="1"/>
  <c r="K8" i="1"/>
  <c r="AN15" i="1"/>
  <c r="BM15" i="1"/>
  <c r="BM14" i="1"/>
  <c r="BL15" i="1"/>
  <c r="BL8" i="1"/>
  <c r="BK15" i="1"/>
  <c r="BK8" i="1"/>
  <c r="BI8" i="1"/>
  <c r="BH14" i="1"/>
  <c r="BG15" i="1"/>
  <c r="BG8" i="1"/>
  <c r="BF15" i="1"/>
  <c r="BF8" i="1"/>
  <c r="BE15" i="1"/>
  <c r="BE8" i="1"/>
  <c r="BD14" i="1"/>
  <c r="BC15" i="1"/>
  <c r="BB15" i="1"/>
  <c r="BA15" i="1"/>
  <c r="BA8" i="1"/>
  <c r="AZ15" i="1"/>
  <c r="AY15" i="1"/>
  <c r="AY8" i="1"/>
  <c r="AX14" i="1"/>
  <c r="AV8" i="1"/>
  <c r="AU8" i="1"/>
  <c r="AT15" i="1"/>
  <c r="AS15" i="1"/>
  <c r="AR15" i="1"/>
  <c r="AR8" i="1"/>
  <c r="AQ15" i="1"/>
  <c r="AP15" i="1"/>
  <c r="AO15" i="1"/>
  <c r="AN14" i="1"/>
  <c r="AL8" i="1"/>
  <c r="AK15" i="1"/>
  <c r="AJ15" i="1"/>
  <c r="AH15" i="1"/>
  <c r="AH8" i="1"/>
  <c r="AG15" i="1"/>
  <c r="AF15" i="1"/>
  <c r="AF8" i="1"/>
  <c r="AE15" i="1"/>
  <c r="AD15" i="1"/>
  <c r="AD8" i="1"/>
  <c r="AC15" i="1"/>
  <c r="AC8" i="1"/>
  <c r="AB15" i="1"/>
  <c r="AB8" i="1"/>
  <c r="AA15" i="1"/>
  <c r="AA8" i="1"/>
  <c r="Z15" i="1"/>
  <c r="Y15" i="1"/>
  <c r="Y8" i="1"/>
  <c r="X15" i="1"/>
  <c r="W15" i="1"/>
  <c r="U8" i="1"/>
  <c r="T15" i="1"/>
  <c r="S15" i="1"/>
  <c r="R15" i="1"/>
  <c r="Q15" i="1"/>
  <c r="P15" i="1"/>
  <c r="P8" i="1"/>
  <c r="O15" i="1"/>
  <c r="N15" i="1"/>
  <c r="N8" i="1"/>
  <c r="L15" i="1"/>
  <c r="J15" i="1"/>
  <c r="I15" i="1"/>
  <c r="H15" i="1"/>
  <c r="H8" i="1"/>
  <c r="G21" i="1" l="1"/>
  <c r="G17" i="1"/>
  <c r="G9" i="1"/>
  <c r="G14" i="1" s="1"/>
  <c r="G3" i="1"/>
  <c r="C11" i="4"/>
  <c r="F21" i="1"/>
  <c r="F17" i="1"/>
  <c r="F9" i="1"/>
  <c r="F14" i="1" s="1"/>
  <c r="F3" i="1"/>
  <c r="C10" i="4"/>
  <c r="E21" i="1"/>
  <c r="E17" i="1"/>
  <c r="E9" i="1"/>
  <c r="E14" i="1" s="1"/>
  <c r="E3" i="1"/>
  <c r="E8" i="1" s="1"/>
  <c r="C9" i="4"/>
  <c r="D21" i="1"/>
  <c r="D17" i="1"/>
  <c r="D9" i="1"/>
  <c r="D3" i="1"/>
  <c r="D8" i="1" s="1"/>
  <c r="C8" i="3"/>
  <c r="C8" i="4"/>
  <c r="D15" i="1" l="1"/>
  <c r="F15" i="1"/>
  <c r="F8" i="1"/>
  <c r="G15" i="1"/>
  <c r="G8" i="1"/>
  <c r="E15" i="1"/>
  <c r="D14" i="1"/>
  <c r="B12" i="5"/>
  <c r="B11" i="5"/>
  <c r="B13" i="5" l="1"/>
  <c r="C7" i="3" l="1"/>
  <c r="C21" i="1" l="1"/>
  <c r="C17" i="1"/>
  <c r="C9" i="1"/>
  <c r="C14" i="1" s="1"/>
  <c r="C3" i="1"/>
  <c r="C8" i="1" s="1"/>
  <c r="C7" i="4"/>
  <c r="C6" i="4"/>
  <c r="B7" i="5" s="1"/>
  <c r="DH23" i="1"/>
  <c r="C6" i="3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3" i="5" l="1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<sst xmlns="http://schemas.openxmlformats.org/spreadsheetml/2006/main" count="369" uniqueCount="277">
  <si>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</si>
  <si>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</si>
  <si>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</si>
  <si>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</si>
  <si>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</si>
  <si>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</si>
  <si>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</si>
  <si>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</si>
  <si>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</si>
  <si>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</si>
  <si>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</si>
  <si>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</si>
  <si>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</si>
  <si>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</si>
  <si>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</si>
  <si>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</si>
  <si>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</si>
  <si>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</si>
  <si>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</si>
  <si>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</si>
  <si>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</si>
  <si>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</si>
  <si>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</si>
  <si>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</si>
  <si>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</si>
  <si>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</si>
  <si>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</si>
  <si>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</si>
  <si>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</si>
  <si>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</si>
  <si>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</si>
  <si>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</si>
  <si>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</si>
  <si>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</si>
  <si>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</si>
  <si>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</si>
  <si>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</si>
  <si>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</si>
  <si>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Tel. +48 77 404 93 30 | Fax +48 77 461 44 22 | Tel. kom. +48 605 724 654</t>
  </si>
  <si>
    <t>Skarbnik Gminy</t>
  </si>
  <si>
    <t>p.szuba@strzelceopolskie.eu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</si>
  <si>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</si>
  <si>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</si>
  <si>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</si>
  <si>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</si>
  <si>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</si>
  <si>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</si>
  <si>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</si>
  <si>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2023 :: rejestr zmian</t>
  </si>
  <si>
    <t>Uchwała Nr LXI/491/2022 Rady Miejskiej w Strzelcach Opolskich z dnia 21 grudnia 2022 r.</t>
  </si>
  <si>
    <t>w sprawie uchwały budżetowej gminy Strzelce Opolskie na 2023 rok z późn. zm.</t>
  </si>
  <si>
    <t>#b23 #budzetso2023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</si>
  <si>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</si>
  <si>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LXI/491/2022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</si>
  <si>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2023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</si>
  <si>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3/2023</t>
  </si>
  <si>
    <t>Budżet na 2023 rok
wg URMSO
Nr LXI/491/2022
z dnia 21.12.2022 r.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</si>
  <si>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</t>
    </r>
    <r>
      <rPr>
        <b/>
        <sz val="11"/>
        <color indexed="8"/>
        <rFont val="Czcionka tekstu podstawowego"/>
        <charset val="238"/>
      </rPr>
      <t xml:space="preserve">/2023
BSO
z dnia 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WYS:20230109
UPO:20230109</t>
    </r>
  </si>
  <si>
    <t>Zarządzenie
Nr 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</si>
  <si>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</t>
    </r>
    <r>
      <rPr>
        <b/>
        <sz val="11"/>
        <color indexed="8"/>
        <rFont val="Czcionka tekstu podstawowego"/>
        <charset val="238"/>
      </rPr>
      <t xml:space="preserve">/2023
BSO
z dnia 10.01.2023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WYS:20230117
UPO:20230117</t>
    </r>
  </si>
  <si>
    <t>Zarządzenie
Nr 23/2023</t>
  </si>
  <si>
    <t>Zarządzenie
Nr 28/2023</t>
  </si>
  <si>
    <t>Zarządzenie
Nr 29/2023</t>
  </si>
  <si>
    <r>
      <t xml:space="preserve">URMSO
Nr LXIII/505/2023
z dnia
25.01.2023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</si>
  <si>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/2023
BSO
z dnia 17.01.2023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WYS:20230130
UPO:20230130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</si>
  <si>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WYS:20230206
UPO:20230206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</si>
  <si>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/2023
BSO
z dnia 23.01.2023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WYS:20230207
UPO:20230207</t>
    </r>
  </si>
  <si>
    <t>Zarządzenie
Nr 30/2023</t>
  </si>
  <si>
    <t>Zarządzenie
Nr 31/2023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</si>
  <si>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/2023
BSO
z dnia 26.01.2023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WYS:20230213
UPO:20230213</t>
    </r>
  </si>
  <si>
    <t>Zarządzenie
Nr 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</si>
  <si>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</t>
    </r>
    <r>
      <rPr>
        <b/>
        <sz val="11"/>
        <color indexed="8"/>
        <rFont val="Czcionka tekstu podstawowego"/>
        <charset val="238"/>
      </rPr>
      <t xml:space="preserve">/2023
BSO
z dnia 27.01.2023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WYS:20230215
UPO:20230215</t>
    </r>
  </si>
  <si>
    <t>Zarządzenie
Nr 44/2023</t>
  </si>
  <si>
    <t>Zarządzenie
Nr 45/2023</t>
  </si>
  <si>
    <t>Zarządzenie
Nr 46/2023</t>
  </si>
  <si>
    <t>Zarządzenie
Nr 49/2023</t>
  </si>
  <si>
    <t>Zarządzenie
Nr 50/2023</t>
  </si>
  <si>
    <r>
      <t xml:space="preserve">URMSO
Nr LXIV/514/2023
z dnia
22.02.2023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rFont val="Czcionka tekstu podstawowego"/>
        <charset val="238"/>
      </rPr>
      <t>]</t>
    </r>
  </si>
  <si>
    <t>Zarządzenie
Nr 51/2023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</si>
  <si>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/2023
BSO
z dnia 31.01.2023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WYS:20230223
UPO:20230223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</si>
  <si>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/2023
BSO
z dnia 7.02.2023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WYS:20230228
UPO:20230228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</si>
  <si>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/2023
BSO
z dnia 10.02.2023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WYS:20230301
UPO:20230301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</si>
  <si>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/2023
BSO
z dnia 15.02.2023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WYS:20230303
UPO:20230303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</si>
  <si>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50</t>
    </r>
    <r>
      <rPr>
        <b/>
        <sz val="11"/>
        <color indexed="8"/>
        <rFont val="Czcionka tekstu podstawowego"/>
        <charset val="238"/>
      </rPr>
      <t xml:space="preserve">/2023
BSO
z dnia 21.02.2023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WYS:20230309
UPO:20230309</t>
    </r>
  </si>
  <si>
    <t>Zarządzenie
Nr 52/2023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</si>
  <si>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52</t>
    </r>
    <r>
      <rPr>
        <b/>
        <sz val="11"/>
        <color indexed="8"/>
        <rFont val="Czcionka tekstu podstawowego"/>
        <charset val="238"/>
      </rPr>
      <t xml:space="preserve">/2023
BSO
z dnia 23.02.2023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WYS:20230312
UPO:20230312</t>
    </r>
  </si>
  <si>
    <t>Zarządzenie
Nr 55/2023</t>
  </si>
  <si>
    <t>Zarządzenie
Nr 58/2023</t>
  </si>
  <si>
    <t>FACEBOOK: https://www.facebook.com/szuba76 | LINKEDIN: https://www.linkedin.com/in/szuba76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</si>
  <si>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/2023
BSO
z dnia 24.02.2023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WYS:20230316
UPO:20230316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</si>
  <si>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WYS:20230320
UPO:20230320</t>
    </r>
  </si>
  <si>
    <t>Zarządzenie
Nr 59/2023</t>
  </si>
  <si>
    <t>Zarządzenie
Nr 66/2023</t>
  </si>
  <si>
    <t>Zarządzenie
Nr 67/2023</t>
  </si>
  <si>
    <t>Zarządzenie
Nr 77/2023</t>
  </si>
  <si>
    <r>
      <t xml:space="preserve">URMSO
Nr LXV/518/2023
z dnia
29.03.2023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rFont val="Czcionka tekstu podstawowego"/>
        <charset val="238"/>
      </rPr>
      <t>]</t>
    </r>
  </si>
  <si>
    <t>Zarządzenie
Nr 78/2023</t>
  </si>
  <si>
    <t>Zarządzenie
Nr 79/2023</t>
  </si>
  <si>
    <t>Zarządzenie
Nr 80/2023</t>
  </si>
  <si>
    <t>Zarządzenie
Nr 91/2023</t>
  </si>
  <si>
    <t>Zarządzenie
Nr 101/2023</t>
  </si>
  <si>
    <t>Zarządzenie
Nr 103/2023</t>
  </si>
  <si>
    <r>
      <t xml:space="preserve">URMSO
Nr LXVI/529/2023
z dnia
26.04.2023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</si>
  <si>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/2023
BSO
z dnia 28.02.2023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WYS:20230510
UPO:20230510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</si>
  <si>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/2023
BSO
z dnia 13.03.2023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WYS:20230511
UPO:20230511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</si>
  <si>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/2023
BSO
z dnia 15.03.2023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WYS:20230515
UPO:20230515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</si>
  <si>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/2023
BSO
z dnia 29.03.2023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WYS:20230523
UPO:20230523</t>
    </r>
  </si>
  <si>
    <t>Zarządzenie
Nr 104/2023</t>
  </si>
  <si>
    <t>Zarządzenie
Nr 105/2023</t>
  </si>
  <si>
    <t>Zarządzenie
Nr 106/2023</t>
  </si>
  <si>
    <t>Zarządzenie
Nr 115/2023</t>
  </si>
  <si>
    <t>Zarządzenie
Nr 116/2023</t>
  </si>
  <si>
    <r>
      <t xml:space="preserve">URMSO
Nr LXVII/533/2023
z dnia
5.05.2023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rFont val="Czcionka tekstu podstawowego"/>
        <charset val="238"/>
      </rPr>
      <t>]</t>
    </r>
  </si>
  <si>
    <t>Zarządzenie
Nr 118/2023</t>
  </si>
  <si>
    <t>Zarządzenie
Nr 129/2023</t>
  </si>
  <si>
    <t>Zarządzenie
Nr 130/2023</t>
  </si>
  <si>
    <t>Zarządzenie
Nr 131/2023</t>
  </si>
  <si>
    <t>Zarządzenie
Nr 132/2023</t>
  </si>
  <si>
    <t>Zarządzenie
Nr 133/2023</t>
  </si>
  <si>
    <t>Zarządzenie
Nr 135/2023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</si>
  <si>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WYS:20230602
UPO:20230602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</si>
  <si>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80</t>
    </r>
    <r>
      <rPr>
        <b/>
        <sz val="11"/>
        <color indexed="8"/>
        <rFont val="Czcionka tekstu podstawowego"/>
        <charset val="238"/>
      </rPr>
      <t xml:space="preserve">/2023
BSO
z dnia 30.03.2023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WYS:20230605
UPO:20230605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</si>
  <si>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/2023
BSO
z dnia 31.03.2023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WYS:20230607
UPO:20230607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</si>
  <si>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101</t>
    </r>
    <r>
      <rPr>
        <b/>
        <sz val="11"/>
        <color indexed="8"/>
        <rFont val="Czcionka tekstu podstawowego"/>
        <charset val="238"/>
      </rPr>
      <t xml:space="preserve">/2023
BSO
z dnia 18.04.2023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WYS:20230703
UPO:20230703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</si>
  <si>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WYS:20230704
UPO:20230704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</si>
  <si>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105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WYS:20230706
UPO:20230706</t>
    </r>
  </si>
  <si>
    <t>Zarządzenie
Nr 137/2023</t>
  </si>
  <si>
    <t>Zarządzenie
Nr 139/2023</t>
  </si>
  <si>
    <r>
      <t xml:space="preserve">URMSO
Nr LXVIII/537/2023
z dnia
31.05.2023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rFont val="Czcionka tekstu podstawowego"/>
        <charset val="238"/>
      </rPr>
      <t>]</t>
    </r>
  </si>
  <si>
    <t>Zarządzenie
Nr 141/2023</t>
  </si>
  <si>
    <t>Zarządzenie
Nr 144/2023</t>
  </si>
  <si>
    <t>Zarządzenie
Nr 145/2023</t>
  </si>
  <si>
    <t>Zarządzenie
Nr 160/2023</t>
  </si>
  <si>
    <t>Zarządzenie
Nr 161/2023</t>
  </si>
  <si>
    <t>Zarządzenie
Nr 162/2023</t>
  </si>
  <si>
    <t>Zarządzenie
Nr 163/2023</t>
  </si>
  <si>
    <t>Zarządzenie
Nr 165/2023</t>
  </si>
  <si>
    <r>
      <t xml:space="preserve">URMSO
Nr LXX/558/2023
z dnia
28.06.2023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rFont val="Czcionka tekstu podstawowego"/>
        <charset val="238"/>
      </rPr>
      <t>]</t>
    </r>
  </si>
  <si>
    <t>Zarządzenie
Nr 166/2023</t>
  </si>
  <si>
    <t>Zarządzenie
Nr 186/2023</t>
  </si>
  <si>
    <t>Zarządzenie
Nr 187/2023</t>
  </si>
  <si>
    <t>Zarządzenie
Nr 188/2023</t>
  </si>
  <si>
    <t>Zarządzenie
Nr 190/2023</t>
  </si>
  <si>
    <t>Zarządzenie
Nr 192/2023</t>
  </si>
  <si>
    <t>Zarządzenie
Nr 196/2023</t>
  </si>
  <si>
    <r>
      <t xml:space="preserve">URMSO
Nr LXXI/573/2023
z dnia
26.07.2023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</si>
  <si>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106</t>
    </r>
    <r>
      <rPr>
        <b/>
        <sz val="11"/>
        <color indexed="8"/>
        <rFont val="Czcionka tekstu podstawowego"/>
        <charset val="238"/>
      </rPr>
      <t xml:space="preserve">/2023
BSO
z dnia 27.04.2023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WYS:20230801
UPO:20230801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</si>
  <si>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/2023
BSO
z dnia 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</si>
  <si>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/2023
BSO
z dnia 11.05.2023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WYS:20230802
UPO:20230802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</si>
  <si>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129</t>
    </r>
    <r>
      <rPr>
        <b/>
        <sz val="11"/>
        <color indexed="8"/>
        <rFont val="Czcionka tekstu podstawowego"/>
        <charset val="238"/>
      </rPr>
      <t xml:space="preserve">/2023
BSO
z dnia 15.05.2023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WYS:20230804
UPO:20230804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</si>
  <si>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130</t>
    </r>
    <r>
      <rPr>
        <b/>
        <sz val="11"/>
        <color indexed="8"/>
        <rFont val="Czcionka tekstu podstawowego"/>
        <charset val="238"/>
      </rPr>
      <t xml:space="preserve">/2023
BSO
z dnia 23.05.2023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WYS:20230807
UPO:20230807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</si>
  <si>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</si>
  <si>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132</t>
    </r>
    <r>
      <rPr>
        <b/>
        <sz val="11"/>
        <color indexed="8"/>
        <rFont val="Czcionka tekstu podstawowego"/>
        <charset val="238"/>
      </rPr>
      <t xml:space="preserve">/2023
BSO
z dnia 24.05.2023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WYS:20230814
UPO:20230814</t>
    </r>
  </si>
  <si>
    <t>Zarządzenie
Nr 197/2023</t>
  </si>
  <si>
    <t>Zarządzenie
Nr 198/2023</t>
  </si>
  <si>
    <t>Zarządzenie
Nr 199/2023</t>
  </si>
  <si>
    <t>Zarządzenie
Nr 200/2023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</si>
  <si>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133</t>
    </r>
    <r>
      <rPr>
        <b/>
        <sz val="11"/>
        <color indexed="8"/>
        <rFont val="Czcionka tekstu podstawowego"/>
        <charset val="238"/>
      </rPr>
      <t xml:space="preserve">/2023
BSO
z dnia 25.05.2023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WYS:20230816
UPO:20230816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</si>
  <si>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/2023
BSO
z dnia 29.05.2023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WYS:20230817
UPO:20230817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</si>
  <si>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/2023
BSO
z dnia 31.05.2023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WYS:20230818
UPO:20230818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</si>
  <si>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/2023
BSO
z dnia 5.06.2023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</si>
  <si>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WYS:20230821
UPO:20230821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</si>
  <si>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145</t>
    </r>
    <r>
      <rPr>
        <b/>
        <sz val="11"/>
        <color indexed="8"/>
        <rFont val="Czcionka tekstu podstawowego"/>
        <charset val="238"/>
      </rPr>
      <t xml:space="preserve">/2023
BSO
z dnia 12.06.2023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WYS:20230822
UPO:20230822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</si>
  <si>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160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</si>
  <si>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161</t>
    </r>
    <r>
      <rPr>
        <b/>
        <sz val="11"/>
        <color indexed="8"/>
        <rFont val="Czcionka tekstu podstawowego"/>
        <charset val="238"/>
      </rPr>
      <t xml:space="preserve">/2023
BSO
z dnia 20.06.2023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WYS:20230824
UPO:20230824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</si>
  <si>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WYS:20230825
UPO:20230825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</si>
  <si>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/2023
BSO
z dnia 27.06.2023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WYS:20230828
UPO:20230828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</si>
  <si>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166</t>
    </r>
    <r>
      <rPr>
        <b/>
        <sz val="11"/>
        <color indexed="8"/>
        <rFont val="Czcionka tekstu podstawowego"/>
        <charset val="238"/>
      </rPr>
      <t xml:space="preserve">/2023
BSO
z dnia 30.06.2023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WYS:20230829
UPO:20230829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</si>
  <si>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186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WYS:20230831
UPO:20230831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</si>
  <si>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187</t>
    </r>
    <r>
      <rPr>
        <b/>
        <sz val="11"/>
        <color indexed="8"/>
        <rFont val="Czcionka tekstu podstawowego"/>
        <charset val="238"/>
      </rPr>
      <t xml:space="preserve">/2023
BSO
z dnia 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WYS:20230904
UPO:20230904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</si>
  <si>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WYS:20230905
UPO:20230905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</si>
  <si>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190</t>
    </r>
    <r>
      <rPr>
        <b/>
        <sz val="11"/>
        <color indexed="8"/>
        <rFont val="Czcionka tekstu podstawowego"/>
        <charset val="238"/>
      </rPr>
      <t xml:space="preserve">/2023
BSO
z dnia 11.07.2023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</si>
  <si>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192</t>
    </r>
    <r>
      <rPr>
        <b/>
        <sz val="11"/>
        <color indexed="8"/>
        <rFont val="Czcionka tekstu podstawowego"/>
        <charset val="238"/>
      </rPr>
      <t xml:space="preserve">/2023
BSO
z dnia 18.07.2023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WYS:20230906
UPO:20230906</t>
    </r>
  </si>
  <si>
    <t>Zarządzenie
Nr 210/2023</t>
  </si>
  <si>
    <t>Zarządzenie
Nr 211/2023</t>
  </si>
  <si>
    <t>Zarządzenie
Nr 212/2023</t>
  </si>
  <si>
    <t>Zarządzenie
Nr 213/2023</t>
  </si>
  <si>
    <t>Zarządzenie
Nr 215/2023</t>
  </si>
  <si>
    <t>Zarządzenie
Nr 217/2023</t>
  </si>
  <si>
    <t>Zarządzenie
Nr 225/2023</t>
  </si>
  <si>
    <t>Zarządzenie
Nr 227/2023</t>
  </si>
  <si>
    <t>Zarządzenie
Nr 228/2023</t>
  </si>
  <si>
    <t>Zarządzenie
Nr 229/2023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</si>
  <si>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/2023
BSO
z dnia 25.07.2023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WYS:20230908
UPO:20230908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</si>
  <si>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198</t>
    </r>
    <r>
      <rPr>
        <b/>
        <sz val="11"/>
        <color indexed="8"/>
        <rFont val="Czcionka tekstu podstawowego"/>
        <charset val="238"/>
      </rPr>
      <t xml:space="preserve">/2023
BSO
z dnia 27.07.2023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WYS:20230911
UPO:20230911</t>
    </r>
  </si>
  <si>
    <t>Zarządzenie
Nr 231/2023</t>
  </si>
  <si>
    <t>Zarządzenie
Nr 232/2023</t>
  </si>
  <si>
    <t>Zarządzenie
Nr 239/2023</t>
  </si>
  <si>
    <t>Zarządzenie
Nr 244/2023</t>
  </si>
  <si>
    <t>Zarządzenie
Nr 246/2023</t>
  </si>
  <si>
    <r>
      <t xml:space="preserve">URMSO
Nr LXXII/581/2023
z dnia
27.09.2023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</si>
  <si>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199</t>
    </r>
    <r>
      <rPr>
        <b/>
        <sz val="11"/>
        <color indexed="8"/>
        <rFont val="Czcionka tekstu podstawowego"/>
        <charset val="238"/>
      </rPr>
      <t xml:space="preserve">/2023
BSO
z dnia 28.07.2023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WYS:20231002
UPO:20231002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</si>
  <si>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200</t>
    </r>
    <r>
      <rPr>
        <b/>
        <sz val="11"/>
        <color indexed="8"/>
        <rFont val="Czcionka tekstu podstawowego"/>
        <charset val="238"/>
      </rPr>
      <t xml:space="preserve">/2023
BSO
z dnia 31.07.2023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WYS:20231003
UPO:20231003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</si>
  <si>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210</t>
    </r>
    <r>
      <rPr>
        <b/>
        <sz val="11"/>
        <color indexed="8"/>
        <rFont val="Czcionka tekstu podstawowego"/>
        <charset val="238"/>
      </rPr>
      <t xml:space="preserve">/2023
BSO
z dnia 8.08.2023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WYS:20231004
UPO:20231004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</si>
  <si>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WYS:20231005
UPO:20231005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</si>
  <si>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/2023
BSO
z dnia 10.08.2023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WYS:20231006
UPO:20231006</t>
    </r>
  </si>
  <si>
    <t>Zarządzenie
Nr 247/2023</t>
  </si>
  <si>
    <t>Zarządzenie
Nr 248/2023</t>
  </si>
  <si>
    <t>Zarządzenie
Nr 249/2023</t>
  </si>
  <si>
    <t>Zarządzenie
Nr 250/2023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</si>
  <si>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/2023
BSO
z dnia 14.08.2023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WYS:20231009
UPO:20231009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</si>
  <si>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215</t>
    </r>
    <r>
      <rPr>
        <b/>
        <sz val="11"/>
        <color indexed="8"/>
        <rFont val="Czcionka tekstu podstawowego"/>
        <charset val="238"/>
      </rPr>
      <t xml:space="preserve">/2023
BSO
z dnia 16.08.2023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WYS:20231017
UPO:20231017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</si>
  <si>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217</t>
    </r>
    <r>
      <rPr>
        <b/>
        <sz val="11"/>
        <color indexed="8"/>
        <rFont val="Czcionka tekstu podstawowego"/>
        <charset val="238"/>
      </rPr>
      <t xml:space="preserve">/2023
BSO
z dnia 22.08.2023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WYS:20231019
UPO:20231019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</si>
  <si>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225</t>
    </r>
    <r>
      <rPr>
        <b/>
        <sz val="11"/>
        <color indexed="8"/>
        <rFont val="Czcionka tekstu podstawowego"/>
        <charset val="238"/>
      </rPr>
      <t xml:space="preserve">/2023
BSO
z dnia 29.08.2023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WYS:20231020
UPO:20231020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</si>
  <si>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/2023
BSO
z dnia 30.08.2023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WYS:20230823
UPO:20230823</t>
    </r>
  </si>
  <si>
    <t>Zarządzenie
Nr 256/2023</t>
  </si>
  <si>
    <t>Zarządzenie
Nr 257/2023</t>
  </si>
  <si>
    <t>Zarządzenie
Nr 258/2023</t>
  </si>
  <si>
    <t>Zarządzenie
Nr 259/2023</t>
  </si>
  <si>
    <t>Zarządzenie
Nr 260/2023</t>
  </si>
  <si>
    <t>Zarządzenie
Nr 261/2023</t>
  </si>
  <si>
    <t>Zarządzenie
Nr 266/2023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</si>
  <si>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WYS:20231024
UPO:20231024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</si>
  <si>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261</t>
    </r>
    <r>
      <rPr>
        <b/>
        <sz val="11"/>
        <color indexed="8"/>
        <rFont val="Czcionka tekstu podstawowego"/>
        <charset val="238"/>
      </rPr>
      <t xml:space="preserve">/2023
BSO
z dnia 17.10.2023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WYS:20231024
UPO:20231024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</si>
  <si>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266</t>
    </r>
    <r>
      <rPr>
        <b/>
        <sz val="11"/>
        <color indexed="8"/>
        <rFont val="Czcionka tekstu podstawowego"/>
        <charset val="238"/>
      </rPr>
      <t xml:space="preserve">/2023
BSO
z dnia 24.10.2023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WYS:20231025
UPO:20231025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</si>
  <si>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/2023
BSO
z dnia 31.08.2023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WYS:20231026
UPO:20231026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</si>
  <si>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231</t>
    </r>
    <r>
      <rPr>
        <b/>
        <sz val="11"/>
        <color indexed="8"/>
        <rFont val="Czcionka tekstu podstawowego"/>
        <charset val="238"/>
      </rPr>
      <t xml:space="preserve">/2023
BSO
z dnia 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WYS:20231026
UPO:20231026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</si>
  <si>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232</t>
    </r>
    <r>
      <rPr>
        <b/>
        <sz val="11"/>
        <color indexed="8"/>
        <rFont val="Czcionka tekstu podstawowego"/>
        <charset val="238"/>
      </rPr>
      <t xml:space="preserve">/2023
BSO
z dnia 11.09.2023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WYS:20231027
UPO:20231027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</si>
  <si>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239</t>
    </r>
    <r>
      <rPr>
        <b/>
        <sz val="11"/>
        <color indexed="8"/>
        <rFont val="Czcionka tekstu podstawowego"/>
        <charset val="238"/>
      </rPr>
      <t xml:space="preserve">/2023
BSO
z dnia 12.09.2023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WYS:20231029
UPO:20231029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</si>
  <si>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244</t>
    </r>
    <r>
      <rPr>
        <b/>
        <sz val="11"/>
        <color indexed="8"/>
        <rFont val="Czcionka tekstu podstawowego"/>
        <charset val="238"/>
      </rPr>
      <t xml:space="preserve">/2023
BSO
z dnia 19.09.2023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WYS:20231030
UPO:20231030</t>
    </r>
  </si>
  <si>
    <t>Zarządzenie
Nr 268/2023</t>
  </si>
  <si>
    <r>
      <t xml:space="preserve">URMSO
Nr LXXIII/591/2023
z dnia
25.10.2023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87</t>
    </r>
    <r>
      <rPr>
        <sz val="11"/>
        <rFont val="Czcionka tekstu podstawowego"/>
        <charset val="238"/>
      </rPr>
      <t>]</t>
    </r>
  </si>
  <si>
    <t>Zarządzenie
Nr 269/2023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</si>
  <si>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269</t>
    </r>
    <r>
      <rPr>
        <b/>
        <sz val="11"/>
        <color indexed="8"/>
        <rFont val="Czcionka tekstu podstawowego"/>
        <charset val="238"/>
      </rPr>
      <t xml:space="preserve">/2023
BSO
z dnia 26.10.2023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WYS:20231030
UPO:20231030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</si>
  <si>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246</t>
    </r>
    <r>
      <rPr>
        <b/>
        <sz val="11"/>
        <color indexed="8"/>
        <rFont val="Czcionka tekstu podstawowego"/>
        <charset val="238"/>
      </rPr>
      <t xml:space="preserve">/2023
BSO
z dnia 26.09.2023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WYS:20231031
UPO:20231031</t>
    </r>
  </si>
  <si>
    <t>Zarządzenie
Nr 270/2023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</si>
  <si>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270</t>
    </r>
    <r>
      <rPr>
        <b/>
        <sz val="11"/>
        <color indexed="8"/>
        <rFont val="Czcionka tekstu podstawowego"/>
        <charset val="238"/>
      </rPr>
      <t xml:space="preserve">/2023
BSO
z dnia 26.10.2023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WYS:20231031
UPO:20231031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</si>
  <si>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248</t>
    </r>
    <r>
      <rPr>
        <b/>
        <sz val="11"/>
        <color indexed="8"/>
        <rFont val="Czcionka tekstu podstawowego"/>
        <charset val="238"/>
      </rPr>
      <t xml:space="preserve">/2023
BSO
z dnia 28.09.2023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WYS:20231102
UPO:20231102</t>
    </r>
  </si>
  <si>
    <t>Zarządzenie
Nr 286/2023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</si>
  <si>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286</t>
    </r>
    <r>
      <rPr>
        <b/>
        <sz val="11"/>
        <color indexed="8"/>
        <rFont val="Czcionka tekstu podstawowego"/>
        <charset val="238"/>
      </rPr>
      <t xml:space="preserve">/2023
BSO
z dnia 30.10.2023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WYS:20231102
UPO:20231102</t>
    </r>
  </si>
  <si>
    <t>X (TWITTER): https://twitter.com/piotr_szuba | INSTAGRAM: https://www.instagram.com/szuba76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</si>
  <si>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249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WYS:20231103
UPO:20231103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</si>
  <si>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/2023
BSO
z dnia 29.09.2023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79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WYS:20231103
UPO:20231103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</si>
  <si>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256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WYS:20231106
UPO:20231106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</si>
  <si>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257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WYS:20231107
UPO:20231107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</si>
  <si>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258</t>
    </r>
    <r>
      <rPr>
        <b/>
        <sz val="11"/>
        <color indexed="8"/>
        <rFont val="Czcionka tekstu podstawowego"/>
        <charset val="238"/>
      </rPr>
      <t xml:space="preserve">/2023
BSO
z dnia 10.10.2023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WYS:20231109
UPO:20231109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</si>
  <si>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259</t>
    </r>
    <r>
      <rPr>
        <b/>
        <sz val="11"/>
        <color indexed="8"/>
        <rFont val="Czcionka tekstu podstawowego"/>
        <charset val="238"/>
      </rPr>
      <t xml:space="preserve">/2023
BSO
z dnia 11.10.2023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WYS:20231113
UPO:20231113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</si>
  <si>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260</t>
    </r>
    <r>
      <rPr>
        <b/>
        <sz val="11"/>
        <color indexed="8"/>
        <rFont val="Czcionka tekstu podstawowego"/>
        <charset val="238"/>
      </rPr>
      <t xml:space="preserve">/2023
BSO
z dnia 16.10.2023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84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WYS:20231114
UPO:20231114</t>
    </r>
  </si>
  <si>
    <t>Zarządzenie
Nr 293/2023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</si>
  <si>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293</t>
    </r>
    <r>
      <rPr>
        <b/>
        <sz val="11"/>
        <color indexed="8"/>
        <rFont val="Czcionka tekstu podstawowego"/>
        <charset val="238"/>
      </rPr>
      <t xml:space="preserve">/2023
BSO
z dnia 13.11.2023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WYS:20231120
UPO:20231120</t>
    </r>
  </si>
  <si>
    <t>Zarządzenie
Nr 294/2023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</si>
  <si>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294</t>
    </r>
    <r>
      <rPr>
        <b/>
        <sz val="11"/>
        <color indexed="8"/>
        <rFont val="Czcionka tekstu podstawowego"/>
        <charset val="238"/>
      </rPr>
      <t xml:space="preserve">/2023
BSO
z dnia 13.11.2023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WYS:20231121
UPO:20231121</t>
    </r>
  </si>
  <si>
    <t>Zarządzenie
Nr 298/2023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</si>
  <si>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298</t>
    </r>
    <r>
      <rPr>
        <b/>
        <sz val="11"/>
        <color indexed="8"/>
        <rFont val="Czcionka tekstu podstawowego"/>
        <charset val="238"/>
      </rPr>
      <t xml:space="preserve">/2023
BSO
z dnia 21.11.2023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WYS:20231127
UPO:20231127</t>
    </r>
  </si>
  <si>
    <t>Zarządzenie
Nr 299/2023</t>
  </si>
  <si>
    <t>Zarządzenie
Nr 300/2023</t>
  </si>
  <si>
    <t>Zarządzenie
Nr 301/2023</t>
  </si>
  <si>
    <t>Zarządzenie
Nr 302/2023</t>
  </si>
  <si>
    <r>
      <t xml:space="preserve">URMSO
Nr LXXIV/606/2023
z dnia
29.11.2023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</si>
  <si>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299</t>
    </r>
    <r>
      <rPr>
        <b/>
        <sz val="11"/>
        <color indexed="8"/>
        <rFont val="Czcionka tekstu podstawowego"/>
        <charset val="238"/>
      </rPr>
      <t xml:space="preserve">/2023
BSO
z dnia 27.11.2023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WYS:20231201
UPO:20231201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</si>
  <si>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300</t>
    </r>
    <r>
      <rPr>
        <b/>
        <sz val="11"/>
        <color indexed="8"/>
        <rFont val="Czcionka tekstu podstawowego"/>
        <charset val="238"/>
      </rPr>
      <t xml:space="preserve">/2023
BSO
z dnia 27.11.2023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WYS:20231205
UPO:20231205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</si>
  <si>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301</t>
    </r>
    <r>
      <rPr>
        <b/>
        <sz val="11"/>
        <color indexed="8"/>
        <rFont val="Czcionka tekstu podstawowego"/>
        <charset val="238"/>
      </rPr>
      <t xml:space="preserve">/2023
BSO
z dnia 28.11.2023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WYS:20231211
UPO:20231211</t>
    </r>
  </si>
  <si>
    <t>Zarządzenie
Nr 303/2023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</si>
  <si>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303</t>
    </r>
    <r>
      <rPr>
        <b/>
        <sz val="11"/>
        <color indexed="8"/>
        <rFont val="Czcionka tekstu podstawowego"/>
        <charset val="238"/>
      </rPr>
      <t xml:space="preserve">/2023
BSO
z dnia 30.11.2023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WYS:20231211
UPO:20231211</t>
    </r>
  </si>
  <si>
    <t>Zarządzenie
Nr 304/2023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</si>
  <si>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304</t>
    </r>
    <r>
      <rPr>
        <b/>
        <sz val="11"/>
        <color indexed="8"/>
        <rFont val="Czcionka tekstu podstawowego"/>
        <charset val="238"/>
      </rPr>
      <t xml:space="preserve">/2023
BSO
z dnia 30.11.2023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99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WYS:20231214
UPO:20231214</t>
    </r>
  </si>
  <si>
    <t>Zarządzenie
Nr 308/2023</t>
  </si>
  <si>
    <t>Zarządzenie
Nr 318/2023</t>
  </si>
  <si>
    <t>Zarządzenie
Nr 319/2023</t>
  </si>
  <si>
    <r>
      <t xml:space="preserve">URMSO
Nr LXXV/614/2023
z dnia
20.12.2023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</si>
  <si>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308</t>
    </r>
    <r>
      <rPr>
        <b/>
        <sz val="11"/>
        <color indexed="8"/>
        <rFont val="Czcionka tekstu podstawowego"/>
        <charset val="238"/>
      </rPr>
      <t xml:space="preserve">/2023
BSO
z dnia 6.12.2023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WYS:20231221
UPO:20231221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</si>
  <si>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318</t>
    </r>
    <r>
      <rPr>
        <b/>
        <sz val="11"/>
        <color indexed="8"/>
        <rFont val="Czcionka tekstu podstawowego"/>
        <charset val="238"/>
      </rPr>
      <t xml:space="preserve">/2023
BSO
z dnia 12.12.2023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WYS:20231228
UPO:20231228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</si>
  <si>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319</t>
    </r>
    <r>
      <rPr>
        <b/>
        <sz val="11"/>
        <color indexed="8"/>
        <rFont val="Czcionka tekstu podstawowego"/>
        <charset val="238"/>
      </rPr>
      <t xml:space="preserve">/2023
BSO
z dnia 13.12.2023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WYS:20231228
UPO:20231228</t>
    </r>
  </si>
  <si>
    <t>Zarządzenie
Nr 320/2023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</si>
  <si>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320</t>
    </r>
    <r>
      <rPr>
        <b/>
        <sz val="11"/>
        <color indexed="8"/>
        <rFont val="Czcionka tekstu podstawowego"/>
        <charset val="238"/>
      </rPr>
      <t xml:space="preserve">/2023
BSO
z dnia 19.12.2023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WYS:20240103
UPO:20240103</t>
    </r>
  </si>
  <si>
    <t>Zarządzenie
Nr 321/2023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</si>
  <si>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321</t>
    </r>
    <r>
      <rPr>
        <b/>
        <sz val="11"/>
        <color indexed="8"/>
        <rFont val="Czcionka tekstu podstawowego"/>
        <charset val="238"/>
      </rPr>
      <t xml:space="preserve">/2023
BSO
z dnia 19.12.2023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WYS:20240104
UPO:20240104</t>
    </r>
  </si>
  <si>
    <t>Zarządzenie
Nr 329/2023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</si>
  <si>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329</t>
    </r>
    <r>
      <rPr>
        <b/>
        <sz val="11"/>
        <color indexed="8"/>
        <rFont val="Czcionka tekstu podstawowego"/>
        <charset val="238"/>
      </rPr>
      <t xml:space="preserve">/2023
BSO
z dnia 20.12.2023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WYS:20240105
UPO:20240105</t>
    </r>
  </si>
  <si>
    <t>Zarządzenie
Nr 330/2023</t>
  </si>
  <si>
    <t>Zarządzenie
Nr 332/2023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</si>
  <si>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332</t>
    </r>
    <r>
      <rPr>
        <b/>
        <sz val="11"/>
        <color indexed="8"/>
        <rFont val="Czcionka tekstu podstawowego"/>
        <charset val="238"/>
      </rPr>
      <t xml:space="preserve">/2023
BSO
z dnia 27.12.2023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WYS:20240108
UPO:20240108</t>
    </r>
  </si>
  <si>
    <t>Zarządzenie
Nr 333/2023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</si>
  <si>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333</t>
    </r>
    <r>
      <rPr>
        <b/>
        <sz val="11"/>
        <color indexed="8"/>
        <rFont val="Czcionka tekstu podstawowego"/>
        <charset val="238"/>
      </rPr>
      <t xml:space="preserve">/2023
BSO
z dnia 28.12.2023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WYS:20240109
UPO:20240109</t>
    </r>
  </si>
  <si>
    <t>Zarządzenie
Nr 335/2023</t>
  </si>
  <si>
    <r>
      <t xml:space="preserve">Budżet na </t>
    </r>
    <r>
      <rPr>
        <b/>
        <sz val="11"/>
        <color rgb="FFFF0000"/>
        <rFont val="Czcionka tekstu podstawowego"/>
        <charset val="238"/>
      </rPr>
      <t>2023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31.12.2023 r.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</si>
  <si>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335</t>
    </r>
    <r>
      <rPr>
        <b/>
        <sz val="11"/>
        <color indexed="8"/>
        <rFont val="Czcionka tekstu podstawowego"/>
        <charset val="238"/>
      </rPr>
      <t xml:space="preserve">/2023
BSO
z dnia 29.12.2023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WYS:20240110
UPO:20240110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</si>
</sst>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2.75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48</v>
      </c>
    </row>
    <row r="9" spans="2:4">
      <c r="B9" s="52" t="s">
        <v>49</v>
      </c>
    </row>
    <row r="10" spans="2:4">
      <c r="B10" s="52" t="s">
        <v>50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40</v>
      </c>
    </row>
    <row r="15" spans="2:4">
      <c r="B15" s="48"/>
      <c r="C15" s="48"/>
      <c r="D15" s="48" t="s">
        <v>39</v>
      </c>
    </row>
    <row r="16" spans="2:4">
      <c r="B16" s="48"/>
      <c r="C16" s="48"/>
      <c r="D16" s="48"/>
    </row>
    <row r="17" spans="2:4">
      <c r="B17" s="48"/>
      <c r="C17" s="48"/>
      <c r="D17" s="50" t="s">
        <v>38</v>
      </c>
    </row>
    <row r="19" spans="2:4">
      <c r="D19" s="50" t="s">
        <v>88</v>
      </c>
    </row>
    <row r="20" spans="2:4">
      <c r="D20" s="50" t="s">
        <v>230</v>
      </c>
    </row>
    <row r="22" spans="2:4">
      <c r="D22" s="48" t="s">
        <v>51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82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52</v>
      </c>
    </row>
    <row r="2" spans="1:6" s="20" customFormat="1" ht="25.5" customHeight="1">
      <c r="A2" s="68" t="s">
        <v>26</v>
      </c>
      <c r="B2" s="68" t="s">
        <v>25</v>
      </c>
      <c r="C2" s="69" t="s">
        <v>24</v>
      </c>
      <c r="D2" s="70" t="s">
        <v>28</v>
      </c>
      <c r="E2" s="71"/>
      <c r="F2" s="72"/>
    </row>
    <row r="3" spans="1:6" s="20" customFormat="1" ht="38.25" customHeight="1">
      <c r="A3" s="68"/>
      <c r="B3" s="68"/>
      <c r="C3" s="6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SUM(C6:C200)</f>
        <v>184810528.36000001</v>
      </c>
      <c r="D5" s="21">
        <f>SUM(D6:D200)</f>
        <v>170906139.91</v>
      </c>
      <c r="E5" s="21">
        <f>SUM(E6:E200)</f>
        <v>13864788.449999999</v>
      </c>
      <c r="F5" s="21">
        <f>SUM(F6:F200)</f>
        <v>39600</v>
      </c>
    </row>
    <row r="6" spans="1:6" s="17" customFormat="1" ht="25.5">
      <c r="A6" s="33" t="s">
        <v>53</v>
      </c>
      <c r="B6" s="53">
        <v>44916</v>
      </c>
      <c r="C6" s="19">
        <f t="shared" ref="C6:C7" si="0">SUM(D6:F6)</f>
        <v>173100000</v>
      </c>
      <c r="D6" s="18">
        <v>162395174</v>
      </c>
      <c r="E6" s="18">
        <v>10665226</v>
      </c>
      <c r="F6" s="18">
        <v>39600</v>
      </c>
    </row>
    <row r="7" spans="1:6" s="17" customFormat="1" ht="25.5">
      <c r="A7" s="33" t="s">
        <v>60</v>
      </c>
      <c r="B7" s="53">
        <v>44943</v>
      </c>
      <c r="C7" s="19">
        <f t="shared" si="0"/>
        <v>20009.400000000001</v>
      </c>
      <c r="D7" s="18">
        <v>20009.400000000001</v>
      </c>
      <c r="E7" s="18">
        <v>0</v>
      </c>
      <c r="F7" s="18">
        <v>0</v>
      </c>
    </row>
    <row r="8" spans="1:6" ht="25.5">
      <c r="A8" s="33" t="s">
        <v>62</v>
      </c>
      <c r="B8" s="53">
        <v>44949</v>
      </c>
      <c r="C8" s="19">
        <f t="shared" ref="C8" si="1">SUM(D8:F8)</f>
        <v>43768</v>
      </c>
      <c r="D8" s="18">
        <v>43768</v>
      </c>
      <c r="E8" s="18">
        <v>0</v>
      </c>
      <c r="F8" s="18">
        <v>0</v>
      </c>
    </row>
    <row r="9" spans="1:6" ht="25.5">
      <c r="A9" s="33" t="s">
        <v>67</v>
      </c>
      <c r="B9" s="53">
        <v>44952</v>
      </c>
      <c r="C9" s="19">
        <f t="shared" ref="C9" si="2">SUM(D9:F9)</f>
        <v>2296680</v>
      </c>
      <c r="D9" s="18">
        <v>2296680</v>
      </c>
      <c r="E9" s="18">
        <v>0</v>
      </c>
      <c r="F9" s="18">
        <v>0</v>
      </c>
    </row>
    <row r="10" spans="1:6" ht="25.5">
      <c r="A10" s="33" t="s">
        <v>68</v>
      </c>
      <c r="B10" s="53">
        <v>44952</v>
      </c>
      <c r="C10" s="19">
        <f t="shared" ref="C10" si="3">SUM(D10:F10)</f>
        <v>231568</v>
      </c>
      <c r="D10" s="18">
        <v>183000</v>
      </c>
      <c r="E10" s="18">
        <v>48568</v>
      </c>
      <c r="F10" s="18">
        <v>0</v>
      </c>
    </row>
    <row r="11" spans="1:6" ht="25.5">
      <c r="A11" s="33" t="s">
        <v>70</v>
      </c>
      <c r="B11" s="53">
        <v>44953</v>
      </c>
      <c r="C11" s="19">
        <f t="shared" ref="C11" si="4">SUM(D11:F11)</f>
        <v>47592</v>
      </c>
      <c r="D11" s="18">
        <v>47592</v>
      </c>
      <c r="E11" s="18">
        <v>0</v>
      </c>
      <c r="F11" s="18">
        <v>0</v>
      </c>
    </row>
    <row r="12" spans="1:6" ht="25.5">
      <c r="A12" s="33" t="s">
        <v>73</v>
      </c>
      <c r="B12" s="53">
        <v>44964</v>
      </c>
      <c r="C12" s="19">
        <f t="shared" ref="C12" si="5">SUM(D12:F12)</f>
        <v>13260.36</v>
      </c>
      <c r="D12" s="18">
        <v>13260.36</v>
      </c>
      <c r="E12" s="18">
        <v>0</v>
      </c>
      <c r="F12" s="18">
        <v>0</v>
      </c>
    </row>
    <row r="13" spans="1:6" ht="25.5">
      <c r="A13" s="33" t="s">
        <v>75</v>
      </c>
      <c r="B13" s="53">
        <v>44972</v>
      </c>
      <c r="C13" s="19">
        <f t="shared" ref="C13" si="6">SUM(D13:F13)</f>
        <v>213639</v>
      </c>
      <c r="D13" s="18">
        <v>213639</v>
      </c>
      <c r="E13" s="18">
        <v>0</v>
      </c>
      <c r="F13" s="18">
        <v>0</v>
      </c>
    </row>
    <row r="14" spans="1:6" ht="25.5">
      <c r="A14" s="33" t="s">
        <v>76</v>
      </c>
      <c r="B14" s="53">
        <v>44978</v>
      </c>
      <c r="C14" s="19">
        <f t="shared" ref="C14" si="7">SUM(D14:F14)</f>
        <v>31168</v>
      </c>
      <c r="D14" s="18">
        <v>31168</v>
      </c>
      <c r="E14" s="18">
        <v>0</v>
      </c>
      <c r="F14" s="18">
        <v>0</v>
      </c>
    </row>
    <row r="15" spans="1:6" ht="25.5">
      <c r="A15" s="33" t="s">
        <v>78</v>
      </c>
      <c r="B15" s="53">
        <v>44980</v>
      </c>
      <c r="C15" s="19">
        <f t="shared" ref="C15" si="8">SUM(D15:F15)</f>
        <v>696657.81</v>
      </c>
      <c r="D15" s="18">
        <v>696657.81</v>
      </c>
      <c r="E15" s="18">
        <v>0</v>
      </c>
      <c r="F15" s="18">
        <v>0</v>
      </c>
    </row>
    <row r="16" spans="1:6" ht="25.5">
      <c r="A16" s="33" t="s">
        <v>84</v>
      </c>
      <c r="B16" s="53">
        <v>44980</v>
      </c>
      <c r="C16" s="19">
        <f t="shared" ref="C16" si="9">SUM(D16:F16)</f>
        <v>12424</v>
      </c>
      <c r="D16" s="18">
        <v>0</v>
      </c>
      <c r="E16" s="18">
        <v>12424</v>
      </c>
      <c r="F16" s="18">
        <v>0</v>
      </c>
    </row>
    <row r="17" spans="1:6" ht="25.5">
      <c r="A17" s="33" t="s">
        <v>87</v>
      </c>
      <c r="B17" s="53">
        <v>44985</v>
      </c>
      <c r="C17" s="19">
        <f t="shared" ref="C17" si="10">SUM(D17:F17)</f>
        <v>218206</v>
      </c>
      <c r="D17" s="18">
        <v>218206</v>
      </c>
      <c r="E17" s="18">
        <v>0</v>
      </c>
      <c r="F17" s="18">
        <v>0</v>
      </c>
    </row>
    <row r="18" spans="1:6" ht="25.5">
      <c r="A18" s="33" t="s">
        <v>93</v>
      </c>
      <c r="B18" s="53">
        <v>45000</v>
      </c>
      <c r="C18" s="19">
        <f t="shared" ref="C18" si="11">SUM(D18:F18)</f>
        <v>47305</v>
      </c>
      <c r="D18" s="18">
        <v>47305</v>
      </c>
      <c r="E18" s="18">
        <v>0</v>
      </c>
      <c r="F18" s="18">
        <v>0</v>
      </c>
    </row>
    <row r="19" spans="1:6" ht="25.5">
      <c r="A19" s="33" t="s">
        <v>94</v>
      </c>
      <c r="B19" s="53">
        <v>45014</v>
      </c>
      <c r="C19" s="19">
        <f t="shared" ref="C19" si="12">SUM(D19:F19)</f>
        <v>235896</v>
      </c>
      <c r="D19" s="18">
        <v>235896</v>
      </c>
      <c r="E19" s="18">
        <v>0</v>
      </c>
      <c r="F19" s="18">
        <v>0</v>
      </c>
    </row>
    <row r="20" spans="1:6" ht="25.5">
      <c r="A20" s="33" t="s">
        <v>96</v>
      </c>
      <c r="B20" s="53">
        <v>45015</v>
      </c>
      <c r="C20" s="19">
        <f t="shared" ref="C20" si="13">SUM(D20:F20)</f>
        <v>991505</v>
      </c>
      <c r="D20" s="18">
        <v>991505</v>
      </c>
      <c r="E20" s="18">
        <v>0</v>
      </c>
      <c r="F20" s="18">
        <v>0</v>
      </c>
    </row>
    <row r="21" spans="1:6" ht="25.5">
      <c r="A21" s="33" t="s">
        <v>97</v>
      </c>
      <c r="B21" s="53">
        <v>45015</v>
      </c>
      <c r="C21" s="61">
        <f t="shared" ref="C21" si="14">SUM(D21:F21)</f>
        <v>-17938.410000000003</v>
      </c>
      <c r="D21" s="62">
        <v>-101617</v>
      </c>
      <c r="E21" s="18">
        <v>83678.59</v>
      </c>
      <c r="F21" s="18">
        <v>0</v>
      </c>
    </row>
    <row r="22" spans="1:6" ht="25.5">
      <c r="A22" s="33" t="s">
        <v>99</v>
      </c>
      <c r="B22" s="53">
        <v>45016</v>
      </c>
      <c r="C22" s="19">
        <f t="shared" ref="C22" si="15">SUM(D22:F22)</f>
        <v>24560</v>
      </c>
      <c r="D22" s="18">
        <v>24560</v>
      </c>
      <c r="E22" s="18">
        <v>0</v>
      </c>
      <c r="F22" s="18">
        <v>0</v>
      </c>
    </row>
    <row r="23" spans="1:6" ht="25.5">
      <c r="A23" s="33" t="s">
        <v>100</v>
      </c>
      <c r="B23" s="53">
        <v>45034</v>
      </c>
      <c r="C23" s="19">
        <f t="shared" ref="C23" si="16">SUM(D23:F23)</f>
        <v>42474.1</v>
      </c>
      <c r="D23" s="18">
        <v>42474.1</v>
      </c>
      <c r="E23" s="18">
        <v>0</v>
      </c>
      <c r="F23" s="18">
        <v>0</v>
      </c>
    </row>
    <row r="24" spans="1:6" ht="25.5">
      <c r="A24" s="33" t="s">
        <v>101</v>
      </c>
      <c r="B24" s="53">
        <v>45043</v>
      </c>
      <c r="C24" s="19">
        <f t="shared" ref="C24" si="17">SUM(D24:F24)</f>
        <v>135000</v>
      </c>
      <c r="D24" s="18">
        <v>135000</v>
      </c>
      <c r="E24" s="18">
        <v>0</v>
      </c>
      <c r="F24" s="18">
        <v>0</v>
      </c>
    </row>
    <row r="25" spans="1:6" ht="25.5">
      <c r="A25" s="33" t="s">
        <v>107</v>
      </c>
      <c r="B25" s="53">
        <v>45043</v>
      </c>
      <c r="C25" s="19">
        <f t="shared" ref="C25" si="18">SUM(D25:F25)</f>
        <v>229563</v>
      </c>
      <c r="D25" s="18">
        <v>229563</v>
      </c>
      <c r="E25" s="18">
        <v>0</v>
      </c>
      <c r="F25" s="18">
        <v>0</v>
      </c>
    </row>
    <row r="26" spans="1:6" ht="25.5">
      <c r="A26" s="33" t="s">
        <v>109</v>
      </c>
      <c r="B26" s="53">
        <v>45043</v>
      </c>
      <c r="C26" s="19">
        <f t="shared" ref="C26" si="19">SUM(D26:F26)</f>
        <v>792052.2</v>
      </c>
      <c r="D26" s="18">
        <v>10000</v>
      </c>
      <c r="E26" s="18">
        <v>782052.2</v>
      </c>
      <c r="F26" s="18">
        <v>0</v>
      </c>
    </row>
    <row r="27" spans="1:6" ht="25.5">
      <c r="A27" s="33" t="s">
        <v>110</v>
      </c>
      <c r="B27" s="53">
        <v>45051</v>
      </c>
      <c r="C27" s="19">
        <f t="shared" ref="C27" si="20">SUM(D27:F27)</f>
        <v>15102.38</v>
      </c>
      <c r="D27" s="18">
        <v>15102.38</v>
      </c>
      <c r="E27" s="18">
        <v>0</v>
      </c>
      <c r="F27" s="18">
        <v>0</v>
      </c>
    </row>
    <row r="28" spans="1:6" ht="25.5">
      <c r="A28" s="33" t="s">
        <v>111</v>
      </c>
      <c r="B28" s="53">
        <v>45054</v>
      </c>
      <c r="C28" s="19">
        <f t="shared" ref="C28" si="21">SUM(D28:F28)</f>
        <v>137656.76</v>
      </c>
      <c r="D28" s="18">
        <v>137656.76</v>
      </c>
      <c r="E28" s="18">
        <v>0</v>
      </c>
      <c r="F28" s="18">
        <v>0</v>
      </c>
    </row>
    <row r="29" spans="1:6" ht="25.5">
      <c r="A29" s="33" t="s">
        <v>114</v>
      </c>
      <c r="B29" s="53">
        <v>45061</v>
      </c>
      <c r="C29" s="19">
        <f t="shared" ref="C29" si="22">SUM(D29:F29)</f>
        <v>64200</v>
      </c>
      <c r="D29" s="18">
        <v>64200</v>
      </c>
      <c r="E29" s="18">
        <v>0</v>
      </c>
      <c r="F29" s="18">
        <v>0</v>
      </c>
    </row>
    <row r="30" spans="1:6" ht="25.5">
      <c r="A30" s="33" t="s">
        <v>115</v>
      </c>
      <c r="B30" s="53">
        <v>45069</v>
      </c>
      <c r="C30" s="19">
        <f t="shared" ref="C30" si="23">SUM(D30:F30)</f>
        <v>6136</v>
      </c>
      <c r="D30" s="18">
        <v>6136</v>
      </c>
      <c r="E30" s="18">
        <v>0</v>
      </c>
      <c r="F30" s="18">
        <v>0</v>
      </c>
    </row>
    <row r="31" spans="1:6" ht="25.5">
      <c r="A31" s="33" t="s">
        <v>116</v>
      </c>
      <c r="B31" s="53">
        <v>45070</v>
      </c>
      <c r="C31" s="19">
        <f t="shared" ref="C31" si="24">SUM(D31:F31)</f>
        <v>58500</v>
      </c>
      <c r="D31" s="18">
        <v>58500</v>
      </c>
      <c r="E31" s="18">
        <v>0</v>
      </c>
      <c r="F31" s="18">
        <v>0</v>
      </c>
    </row>
    <row r="32" spans="1:6" ht="25.5">
      <c r="A32" s="33" t="s">
        <v>119</v>
      </c>
      <c r="B32" s="53">
        <v>45075</v>
      </c>
      <c r="C32" s="19">
        <f t="shared" ref="C32" si="25">SUM(D32:F32)</f>
        <v>187711</v>
      </c>
      <c r="D32" s="18">
        <v>187711</v>
      </c>
      <c r="E32" s="18">
        <v>0</v>
      </c>
      <c r="F32" s="18">
        <v>0</v>
      </c>
    </row>
    <row r="33" spans="1:6" ht="25.5">
      <c r="A33" s="33" t="s">
        <v>126</v>
      </c>
      <c r="B33" s="53">
        <v>45077</v>
      </c>
      <c r="C33" s="19">
        <f t="shared" ref="C33" si="26">SUM(D33:F33)</f>
        <v>109483.36</v>
      </c>
      <c r="D33" s="18">
        <v>69628</v>
      </c>
      <c r="E33" s="18">
        <v>39855.360000000001</v>
      </c>
      <c r="F33" s="18">
        <v>0</v>
      </c>
    </row>
    <row r="34" spans="1:6" ht="25.5">
      <c r="A34" s="33" t="s">
        <v>127</v>
      </c>
      <c r="B34" s="53">
        <v>45077</v>
      </c>
      <c r="C34" s="61">
        <f t="shared" ref="C34" si="27">SUM(D34:F34)</f>
        <v>-9536000</v>
      </c>
      <c r="D34" s="62">
        <v>-9536000</v>
      </c>
      <c r="E34" s="18">
        <v>0</v>
      </c>
      <c r="F34" s="18">
        <v>0</v>
      </c>
    </row>
    <row r="35" spans="1:6" ht="25.5">
      <c r="A35" s="33" t="s">
        <v>129</v>
      </c>
      <c r="B35" s="53">
        <v>45082</v>
      </c>
      <c r="C35" s="19">
        <f t="shared" ref="C35" si="28">SUM(D35:F35)</f>
        <v>12272</v>
      </c>
      <c r="D35" s="18">
        <v>12272</v>
      </c>
      <c r="E35" s="18">
        <v>0</v>
      </c>
      <c r="F35" s="18">
        <v>0</v>
      </c>
    </row>
    <row r="36" spans="1:6" ht="25.5">
      <c r="A36" s="33" t="s">
        <v>130</v>
      </c>
      <c r="B36" s="53">
        <v>45089</v>
      </c>
      <c r="C36" s="19">
        <f t="shared" ref="C36" si="29">SUM(D36:F36)</f>
        <v>51869.45</v>
      </c>
      <c r="D36" s="18">
        <v>51869.45</v>
      </c>
      <c r="E36" s="18">
        <v>0</v>
      </c>
      <c r="F36" s="18">
        <v>0</v>
      </c>
    </row>
    <row r="37" spans="1:6" ht="25.5">
      <c r="A37" s="33" t="s">
        <v>132</v>
      </c>
      <c r="B37" s="53">
        <v>45097</v>
      </c>
      <c r="C37" s="19">
        <f t="shared" ref="C37" si="30">SUM(D37:F37)</f>
        <v>72505.67</v>
      </c>
      <c r="D37" s="18">
        <v>9000</v>
      </c>
      <c r="E37" s="18">
        <v>63505.67</v>
      </c>
      <c r="F37" s="18">
        <v>0</v>
      </c>
    </row>
    <row r="38" spans="1:6" ht="25.5">
      <c r="A38" s="33" t="s">
        <v>133</v>
      </c>
      <c r="B38" s="53">
        <v>45097</v>
      </c>
      <c r="C38" s="19">
        <f t="shared" ref="C38" si="31">SUM(D38:F38)</f>
        <v>17600</v>
      </c>
      <c r="D38" s="18">
        <v>17600</v>
      </c>
      <c r="E38" s="18">
        <v>0</v>
      </c>
      <c r="F38" s="18">
        <v>0</v>
      </c>
    </row>
    <row r="39" spans="1:6" ht="25.5">
      <c r="A39" s="33" t="s">
        <v>134</v>
      </c>
      <c r="B39" s="53">
        <v>45104</v>
      </c>
      <c r="C39" s="19">
        <f t="shared" ref="C39" si="32">SUM(D39:F39)</f>
        <v>194874</v>
      </c>
      <c r="D39" s="18">
        <v>194874</v>
      </c>
      <c r="E39" s="18">
        <v>0</v>
      </c>
      <c r="F39" s="18">
        <v>0</v>
      </c>
    </row>
    <row r="40" spans="1:6" ht="25.5">
      <c r="A40" s="33" t="s">
        <v>136</v>
      </c>
      <c r="B40" s="53">
        <v>45106</v>
      </c>
      <c r="C40" s="19">
        <f t="shared" ref="C40" si="33">SUM(D40:F40)</f>
        <v>830000</v>
      </c>
      <c r="D40" s="18">
        <v>830000</v>
      </c>
      <c r="E40" s="18">
        <v>0</v>
      </c>
      <c r="F40" s="18">
        <v>0</v>
      </c>
    </row>
    <row r="41" spans="1:6" ht="25.5">
      <c r="A41" s="33" t="s">
        <v>138</v>
      </c>
      <c r="B41" s="53">
        <v>45107</v>
      </c>
      <c r="C41" s="19">
        <f t="shared" ref="C41" si="34">SUM(D41:F41)</f>
        <v>12440</v>
      </c>
      <c r="D41" s="18">
        <v>12440</v>
      </c>
      <c r="E41" s="18">
        <v>0</v>
      </c>
      <c r="F41" s="18">
        <v>0</v>
      </c>
    </row>
    <row r="42" spans="1:6" ht="25.5">
      <c r="A42" s="33" t="s">
        <v>139</v>
      </c>
      <c r="B42" s="53">
        <v>45114</v>
      </c>
      <c r="C42" s="19">
        <f t="shared" ref="C42" si="35">SUM(D42:F42)</f>
        <v>277774.98</v>
      </c>
      <c r="D42" s="18">
        <v>0</v>
      </c>
      <c r="E42" s="18">
        <v>277774.98</v>
      </c>
      <c r="F42" s="18">
        <v>0</v>
      </c>
    </row>
    <row r="43" spans="1:6" ht="25.5">
      <c r="A43" s="33" t="s">
        <v>141</v>
      </c>
      <c r="B43" s="53">
        <v>45118</v>
      </c>
      <c r="C43" s="19">
        <f t="shared" ref="C43" si="36">SUM(D43:F43)</f>
        <v>34889.519999999997</v>
      </c>
      <c r="D43" s="18">
        <v>34889.519999999997</v>
      </c>
      <c r="E43" s="18">
        <v>0</v>
      </c>
      <c r="F43" s="18">
        <v>0</v>
      </c>
    </row>
    <row r="44" spans="1:6" ht="25.5">
      <c r="A44" s="33" t="s">
        <v>143</v>
      </c>
      <c r="B44" s="53">
        <v>45125</v>
      </c>
      <c r="C44" s="19">
        <f t="shared" ref="C44" si="37">SUM(D44:F44)</f>
        <v>28810</v>
      </c>
      <c r="D44" s="18">
        <v>28810</v>
      </c>
      <c r="E44" s="18">
        <v>0</v>
      </c>
      <c r="F44" s="18">
        <v>0</v>
      </c>
    </row>
    <row r="45" spans="1:6" ht="25.5">
      <c r="A45" s="33" t="s">
        <v>144</v>
      </c>
      <c r="B45" s="53">
        <v>45132</v>
      </c>
      <c r="C45" s="19">
        <f t="shared" ref="C45" si="38">SUM(D45:F45)</f>
        <v>14376</v>
      </c>
      <c r="D45" s="18">
        <v>14376</v>
      </c>
      <c r="E45" s="18">
        <v>0</v>
      </c>
      <c r="F45" s="18">
        <v>0</v>
      </c>
    </row>
    <row r="46" spans="1:6" ht="25.5">
      <c r="A46" s="33" t="s">
        <v>153</v>
      </c>
      <c r="B46" s="53">
        <v>45134</v>
      </c>
      <c r="C46" s="19">
        <f t="shared" ref="C46" si="39">SUM(D46:F46)</f>
        <v>888500</v>
      </c>
      <c r="D46" s="18">
        <v>888500</v>
      </c>
      <c r="E46" s="18">
        <v>0</v>
      </c>
      <c r="F46" s="18">
        <v>0</v>
      </c>
    </row>
    <row r="47" spans="1:6" ht="25.5">
      <c r="A47" s="33" t="s">
        <v>155</v>
      </c>
      <c r="B47" s="53">
        <v>45135</v>
      </c>
      <c r="C47" s="19">
        <f t="shared" ref="C47" si="40">SUM(D47:F47)</f>
        <v>221878.3</v>
      </c>
      <c r="D47" s="18">
        <v>221878.3</v>
      </c>
      <c r="E47" s="18">
        <v>0</v>
      </c>
      <c r="F47" s="18">
        <v>0</v>
      </c>
    </row>
    <row r="48" spans="1:6" ht="25.5">
      <c r="A48" s="33" t="s">
        <v>156</v>
      </c>
      <c r="B48" s="53">
        <v>45138</v>
      </c>
      <c r="C48" s="19">
        <f t="shared" ref="C48" si="41">SUM(D48:F48)</f>
        <v>54131.4</v>
      </c>
      <c r="D48" s="18">
        <v>0</v>
      </c>
      <c r="E48" s="18">
        <v>54131.4</v>
      </c>
      <c r="F48" s="18">
        <v>0</v>
      </c>
    </row>
    <row r="49" spans="1:6" ht="25.5">
      <c r="A49" s="33" t="s">
        <v>173</v>
      </c>
      <c r="B49" s="53">
        <v>45146</v>
      </c>
      <c r="C49" s="19">
        <f t="shared" ref="C49" si="42">SUM(D49:F49)</f>
        <v>21714.7</v>
      </c>
      <c r="D49" s="18">
        <v>21714.7</v>
      </c>
      <c r="E49" s="18">
        <v>0</v>
      </c>
      <c r="F49" s="18">
        <v>0</v>
      </c>
    </row>
    <row r="50" spans="1:6" ht="25.5">
      <c r="A50" s="33" t="s">
        <v>176</v>
      </c>
      <c r="B50" s="53">
        <v>45152</v>
      </c>
      <c r="C50" s="19">
        <f t="shared" ref="C50" si="43">SUM(D50:F50)</f>
        <v>31301.11</v>
      </c>
      <c r="D50" s="18">
        <v>31301.11</v>
      </c>
      <c r="E50" s="18">
        <v>0</v>
      </c>
      <c r="F50" s="18">
        <v>0</v>
      </c>
    </row>
    <row r="51" spans="1:6" ht="25.5">
      <c r="A51" s="33" t="s">
        <v>177</v>
      </c>
      <c r="B51" s="53">
        <v>45154</v>
      </c>
      <c r="C51" s="19">
        <f t="shared" ref="C51" si="44">SUM(D51:F51)</f>
        <v>100532.94</v>
      </c>
      <c r="D51" s="18">
        <v>76100</v>
      </c>
      <c r="E51" s="18">
        <v>24432.94</v>
      </c>
      <c r="F51" s="18">
        <v>0</v>
      </c>
    </row>
    <row r="52" spans="1:6" ht="25.5">
      <c r="A52" s="33" t="s">
        <v>178</v>
      </c>
      <c r="B52" s="53">
        <v>45160</v>
      </c>
      <c r="C52" s="19">
        <f t="shared" ref="C52" si="45">SUM(D52:F52)</f>
        <v>3720</v>
      </c>
      <c r="D52" s="18">
        <v>3720</v>
      </c>
      <c r="E52" s="18">
        <v>0</v>
      </c>
      <c r="F52" s="18">
        <v>0</v>
      </c>
    </row>
    <row r="53" spans="1:6" ht="25.5">
      <c r="A53" s="33" t="s">
        <v>179</v>
      </c>
      <c r="B53" s="53">
        <v>45167</v>
      </c>
      <c r="C53" s="19">
        <f t="shared" ref="C53" si="46">SUM(D53:F53)</f>
        <v>22608</v>
      </c>
      <c r="D53" s="18">
        <v>22608</v>
      </c>
      <c r="E53" s="18">
        <v>0</v>
      </c>
      <c r="F53" s="18">
        <v>0</v>
      </c>
    </row>
    <row r="54" spans="1:6" ht="25.5">
      <c r="A54" s="33" t="s">
        <v>181</v>
      </c>
      <c r="B54" s="53">
        <v>45169</v>
      </c>
      <c r="C54" s="19">
        <f t="shared" ref="C54" si="47">SUM(D54:F54)</f>
        <v>187722</v>
      </c>
      <c r="D54" s="18">
        <v>187722</v>
      </c>
      <c r="E54" s="18">
        <v>0</v>
      </c>
      <c r="F54" s="18">
        <v>0</v>
      </c>
    </row>
    <row r="55" spans="1:6" ht="25.5">
      <c r="A55" s="33" t="s">
        <v>182</v>
      </c>
      <c r="B55" s="53">
        <v>45169</v>
      </c>
      <c r="C55" s="19">
        <f t="shared" ref="C55" si="48">SUM(D55:F55)</f>
        <v>95393</v>
      </c>
      <c r="D55" s="18">
        <v>0</v>
      </c>
      <c r="E55" s="18">
        <v>95393</v>
      </c>
      <c r="F55" s="18">
        <v>0</v>
      </c>
    </row>
    <row r="56" spans="1:6" ht="25.5">
      <c r="A56" s="33" t="s">
        <v>185</v>
      </c>
      <c r="B56" s="53">
        <v>45177</v>
      </c>
      <c r="C56" s="61">
        <f t="shared" ref="C56" si="49">SUM(D56:F56)</f>
        <v>-6251</v>
      </c>
      <c r="D56" s="62">
        <v>-8000</v>
      </c>
      <c r="E56" s="18">
        <v>1749</v>
      </c>
      <c r="F56" s="18">
        <v>0</v>
      </c>
    </row>
    <row r="57" spans="1:6" ht="25.5">
      <c r="A57" s="33" t="s">
        <v>187</v>
      </c>
      <c r="B57" s="53">
        <v>45181</v>
      </c>
      <c r="C57" s="19">
        <f t="shared" ref="C57" si="50">SUM(D57:F57)</f>
        <v>48042.720000000001</v>
      </c>
      <c r="D57" s="18">
        <v>48042.720000000001</v>
      </c>
      <c r="E57" s="18">
        <v>0</v>
      </c>
      <c r="F57" s="18">
        <v>0</v>
      </c>
    </row>
    <row r="58" spans="1:6" ht="25.5">
      <c r="A58" s="33" t="s">
        <v>188</v>
      </c>
      <c r="B58" s="53">
        <v>45188</v>
      </c>
      <c r="C58" s="19">
        <f t="shared" ref="C58" si="51">SUM(D58:F58)</f>
        <v>16480</v>
      </c>
      <c r="D58" s="18">
        <v>16480</v>
      </c>
      <c r="E58" s="18">
        <v>0</v>
      </c>
      <c r="F58" s="18">
        <v>0</v>
      </c>
    </row>
    <row r="59" spans="1:6" ht="25.5">
      <c r="A59" s="33" t="s">
        <v>189</v>
      </c>
      <c r="B59" s="53">
        <v>45195</v>
      </c>
      <c r="C59" s="19">
        <f t="shared" ref="C59" si="52">SUM(D59:F59)</f>
        <v>20976</v>
      </c>
      <c r="D59" s="18">
        <v>20976</v>
      </c>
      <c r="E59" s="18">
        <v>0</v>
      </c>
      <c r="F59" s="18">
        <v>0</v>
      </c>
    </row>
    <row r="60" spans="1:6" ht="25.5">
      <c r="A60" s="33" t="s">
        <v>196</v>
      </c>
      <c r="B60" s="53">
        <v>45197</v>
      </c>
      <c r="C60" s="19">
        <f t="shared" ref="C60" si="53">SUM(D60:F60)</f>
        <v>6789000</v>
      </c>
      <c r="D60" s="18">
        <v>6789000</v>
      </c>
      <c r="E60" s="18">
        <v>0</v>
      </c>
      <c r="F60" s="18">
        <v>0</v>
      </c>
    </row>
    <row r="61" spans="1:6" ht="25.5">
      <c r="A61" s="33" t="s">
        <v>198</v>
      </c>
      <c r="B61" s="53">
        <v>45198</v>
      </c>
      <c r="C61" s="19">
        <f t="shared" ref="C61" si="54">SUM(D61:F61)</f>
        <v>177541.06</v>
      </c>
      <c r="D61" s="18">
        <v>177541.06</v>
      </c>
      <c r="E61" s="18">
        <v>0</v>
      </c>
      <c r="F61" s="18">
        <v>0</v>
      </c>
    </row>
    <row r="62" spans="1:6" ht="25.5">
      <c r="A62" s="33" t="s">
        <v>199</v>
      </c>
      <c r="B62" s="53">
        <v>45198</v>
      </c>
      <c r="C62" s="61">
        <f t="shared" ref="C62" si="55">SUM(D62:F62)</f>
        <v>-15192</v>
      </c>
      <c r="D62" s="18">
        <v>33763</v>
      </c>
      <c r="E62" s="62">
        <v>-48955</v>
      </c>
      <c r="F62" s="18">
        <v>0</v>
      </c>
    </row>
    <row r="63" spans="1:6" ht="25.5">
      <c r="A63" s="33" t="s">
        <v>205</v>
      </c>
      <c r="B63" s="53">
        <v>45209</v>
      </c>
      <c r="C63" s="19">
        <f t="shared" ref="C63" si="56">SUM(D63:F63)</f>
        <v>50093</v>
      </c>
      <c r="D63" s="18">
        <v>50093</v>
      </c>
      <c r="E63" s="18">
        <v>0</v>
      </c>
      <c r="F63" s="18">
        <v>0</v>
      </c>
    </row>
    <row r="64" spans="1:6" ht="25.5">
      <c r="A64" s="33" t="s">
        <v>207</v>
      </c>
      <c r="B64" s="53">
        <v>45209</v>
      </c>
      <c r="C64" s="19">
        <f t="shared" ref="C64" si="57">SUM(D64:F64)</f>
        <v>449547.3</v>
      </c>
      <c r="D64" s="18">
        <v>449547.3</v>
      </c>
      <c r="E64" s="18">
        <v>0</v>
      </c>
      <c r="F64" s="18">
        <v>0</v>
      </c>
    </row>
    <row r="65" spans="1:6" ht="25.5">
      <c r="A65" s="33" t="s">
        <v>208</v>
      </c>
      <c r="B65" s="53">
        <v>45210</v>
      </c>
      <c r="C65" s="19">
        <f t="shared" ref="C65" si="58">SUM(D65:F65)</f>
        <v>475522.31</v>
      </c>
      <c r="D65" s="18">
        <v>0</v>
      </c>
      <c r="E65" s="18">
        <v>475522.31</v>
      </c>
      <c r="F65" s="18">
        <v>0</v>
      </c>
    </row>
    <row r="66" spans="1:6" ht="25.5">
      <c r="A66" s="33" t="s">
        <v>210</v>
      </c>
      <c r="B66" s="53">
        <v>45216</v>
      </c>
      <c r="C66" s="19">
        <f t="shared" ref="C66" si="59">SUM(D66:F66)</f>
        <v>28888</v>
      </c>
      <c r="D66" s="18">
        <v>28888</v>
      </c>
      <c r="E66" s="18">
        <v>0</v>
      </c>
      <c r="F66" s="18">
        <v>0</v>
      </c>
    </row>
    <row r="67" spans="1:6" ht="25.5">
      <c r="A67" s="33" t="s">
        <v>211</v>
      </c>
      <c r="B67" s="53">
        <v>45223</v>
      </c>
      <c r="C67" s="19">
        <f t="shared" ref="C67" si="60">SUM(D67:F67)</f>
        <v>4900</v>
      </c>
      <c r="D67" s="18">
        <v>4900</v>
      </c>
      <c r="E67" s="18">
        <v>0</v>
      </c>
      <c r="F67" s="18">
        <v>0</v>
      </c>
    </row>
    <row r="68" spans="1:6" ht="25.5">
      <c r="A68" s="33" t="s">
        <v>220</v>
      </c>
      <c r="B68" s="53">
        <v>45225</v>
      </c>
      <c r="C68" s="19">
        <f t="shared" ref="C68" si="61">SUM(D68:F68)</f>
        <v>911500</v>
      </c>
      <c r="D68" s="18">
        <v>911500</v>
      </c>
      <c r="E68" s="18">
        <v>0</v>
      </c>
      <c r="F68" s="18">
        <v>0</v>
      </c>
    </row>
    <row r="69" spans="1:6" ht="25.5">
      <c r="A69" s="33" t="s">
        <v>222</v>
      </c>
      <c r="B69" s="53">
        <v>45225</v>
      </c>
      <c r="C69" s="19">
        <f t="shared" ref="C69" si="62">SUM(D69:F69)</f>
        <v>1057025.8599999999</v>
      </c>
      <c r="D69" s="18">
        <v>26289</v>
      </c>
      <c r="E69" s="18">
        <v>1030736.86</v>
      </c>
      <c r="F69" s="18">
        <v>0</v>
      </c>
    </row>
    <row r="70" spans="1:6" ht="25.5">
      <c r="A70" s="33" t="s">
        <v>228</v>
      </c>
      <c r="B70" s="53">
        <v>45229</v>
      </c>
      <c r="C70" s="19">
        <f t="shared" ref="C70" si="63">SUM(D70:F70)</f>
        <v>162517</v>
      </c>
      <c r="D70" s="18">
        <v>162517</v>
      </c>
      <c r="E70" s="18">
        <v>0</v>
      </c>
      <c r="F70" s="18">
        <v>0</v>
      </c>
    </row>
    <row r="71" spans="1:6" ht="25.5">
      <c r="A71" s="33" t="s">
        <v>238</v>
      </c>
      <c r="B71" s="53">
        <v>45243</v>
      </c>
      <c r="C71" s="19">
        <f t="shared" ref="C71" si="64">SUM(D71:F71)</f>
        <v>81971.92</v>
      </c>
      <c r="D71" s="18">
        <v>81971.92</v>
      </c>
      <c r="E71" s="18">
        <v>0</v>
      </c>
      <c r="F71" s="18">
        <v>0</v>
      </c>
    </row>
    <row r="72" spans="1:6" ht="25.5">
      <c r="A72" s="33" t="s">
        <v>242</v>
      </c>
      <c r="B72" s="53">
        <v>45251</v>
      </c>
      <c r="C72" s="19">
        <f t="shared" ref="C72" si="65">SUM(D72:F72)</f>
        <v>2474.16</v>
      </c>
      <c r="D72" s="18">
        <v>2474.16</v>
      </c>
      <c r="E72" s="18">
        <v>0</v>
      </c>
      <c r="F72" s="18">
        <v>0</v>
      </c>
    </row>
    <row r="73" spans="1:6" ht="25.5">
      <c r="A73" s="33" t="s">
        <v>244</v>
      </c>
      <c r="B73" s="53">
        <v>45257</v>
      </c>
      <c r="C73" s="19">
        <f t="shared" ref="C73" si="66">SUM(D73:F73)</f>
        <v>192306.76</v>
      </c>
      <c r="D73" s="18">
        <v>0</v>
      </c>
      <c r="E73" s="18">
        <v>192306.76</v>
      </c>
      <c r="F73" s="18">
        <v>0</v>
      </c>
    </row>
    <row r="74" spans="1:6" ht="25.5">
      <c r="A74" s="33" t="s">
        <v>246</v>
      </c>
      <c r="B74" s="53">
        <v>45258</v>
      </c>
      <c r="C74" s="19">
        <f t="shared" ref="C74" si="67">SUM(D74:F74)</f>
        <v>21640</v>
      </c>
      <c r="D74" s="18">
        <v>21640</v>
      </c>
      <c r="E74" s="18">
        <v>0</v>
      </c>
      <c r="F74" s="18">
        <v>0</v>
      </c>
    </row>
    <row r="75" spans="1:6" ht="25.5">
      <c r="A75" s="33" t="s">
        <v>247</v>
      </c>
      <c r="B75" s="53">
        <v>45260</v>
      </c>
      <c r="C75" s="19">
        <f t="shared" ref="C75" si="68">SUM(D75:F75)</f>
        <v>216549</v>
      </c>
      <c r="D75" s="18">
        <v>216549</v>
      </c>
      <c r="E75" s="18">
        <v>0</v>
      </c>
      <c r="F75" s="18">
        <v>0</v>
      </c>
    </row>
    <row r="76" spans="1:6" ht="25.5">
      <c r="A76" s="33" t="s">
        <v>252</v>
      </c>
      <c r="B76" s="53">
        <v>45260</v>
      </c>
      <c r="C76" s="19">
        <f t="shared" ref="C76" si="69">SUM(D76:F76)</f>
        <v>175090</v>
      </c>
      <c r="D76" s="18">
        <v>175090</v>
      </c>
      <c r="E76" s="18">
        <v>0</v>
      </c>
      <c r="F76" s="18">
        <v>0</v>
      </c>
    </row>
    <row r="77" spans="1:6" ht="25.5">
      <c r="A77" s="33" t="s">
        <v>256</v>
      </c>
      <c r="B77" s="53">
        <v>45266</v>
      </c>
      <c r="C77" s="19">
        <f t="shared" ref="C77" si="70">SUM(D77:F77)</f>
        <v>24347.65</v>
      </c>
      <c r="D77" s="18">
        <v>24347.65</v>
      </c>
      <c r="E77" s="18">
        <v>0</v>
      </c>
      <c r="F77" s="18">
        <v>0</v>
      </c>
    </row>
    <row r="78" spans="1:6" ht="25.5">
      <c r="A78" s="33" t="s">
        <v>257</v>
      </c>
      <c r="B78" s="53">
        <v>45272</v>
      </c>
      <c r="C78" s="19">
        <f t="shared" ref="C78" si="71">SUM(D78:F78)</f>
        <v>12130</v>
      </c>
      <c r="D78" s="18">
        <v>12130</v>
      </c>
      <c r="E78" s="18">
        <v>0</v>
      </c>
      <c r="F78" s="18">
        <v>0</v>
      </c>
    </row>
    <row r="79" spans="1:6" ht="25.5">
      <c r="A79" s="33" t="s">
        <v>263</v>
      </c>
      <c r="B79" s="53">
        <v>45279</v>
      </c>
      <c r="C79" s="19">
        <f t="shared" ref="C79" si="72">SUM(D79:F79)</f>
        <v>207339</v>
      </c>
      <c r="D79" s="18">
        <v>207339</v>
      </c>
      <c r="E79" s="18">
        <v>0</v>
      </c>
      <c r="F79" s="18">
        <v>0</v>
      </c>
    </row>
    <row r="80" spans="1:6" ht="25.5">
      <c r="A80" s="33" t="s">
        <v>265</v>
      </c>
      <c r="B80" s="53">
        <v>45279</v>
      </c>
      <c r="C80" s="61">
        <f t="shared" ref="C80" si="73">SUM(D80:F80)</f>
        <v>-14263.89</v>
      </c>
      <c r="D80" s="62">
        <v>-80650.27</v>
      </c>
      <c r="E80" s="18">
        <v>66386.38</v>
      </c>
      <c r="F80" s="18">
        <v>0</v>
      </c>
    </row>
    <row r="81" spans="1:6" ht="25.5">
      <c r="A81" s="33" t="s">
        <v>269</v>
      </c>
      <c r="B81" s="53">
        <v>45281</v>
      </c>
      <c r="C81" s="19">
        <f t="shared" ref="C81" si="74">SUM(D81:F81)</f>
        <v>86970.53</v>
      </c>
      <c r="D81" s="18">
        <v>86970.53</v>
      </c>
      <c r="E81" s="18">
        <v>0</v>
      </c>
      <c r="F81" s="18">
        <v>0</v>
      </c>
    </row>
    <row r="82" spans="1:6" ht="25.5">
      <c r="A82" s="33" t="s">
        <v>272</v>
      </c>
      <c r="B82" s="53">
        <v>45288</v>
      </c>
      <c r="C82" s="19">
        <f t="shared" ref="C82" si="75">SUM(D82:F82)</f>
        <v>10290.950000000001</v>
      </c>
      <c r="D82" s="18">
        <v>10290.950000000001</v>
      </c>
      <c r="E82" s="18">
        <v>0</v>
      </c>
      <c r="F82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15"/>
  <sheetViews>
    <sheetView workbookViewId="0"/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54</v>
      </c>
    </row>
    <row r="2" spans="1:6" s="20" customFormat="1" ht="25.5" customHeight="1">
      <c r="A2" s="68" t="s">
        <v>26</v>
      </c>
      <c r="B2" s="68" t="s">
        <v>25</v>
      </c>
      <c r="C2" s="69" t="s">
        <v>24</v>
      </c>
      <c r="D2" s="70" t="s">
        <v>28</v>
      </c>
      <c r="E2" s="71"/>
      <c r="F2" s="72"/>
    </row>
    <row r="3" spans="1:6" s="20" customFormat="1" ht="38.25" customHeight="1">
      <c r="A3" s="68"/>
      <c r="B3" s="68"/>
      <c r="C3" s="69"/>
      <c r="D3" s="27" t="s">
        <v>27</v>
      </c>
      <c r="E3" s="27" t="s">
        <v>23</v>
      </c>
      <c r="F3" s="27" t="s">
        <v>22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SUM(C6:C200)</f>
        <v>199247012.36000001</v>
      </c>
      <c r="D5" s="21">
        <f>SUM(D6:D200)</f>
        <v>185198223.91</v>
      </c>
      <c r="E5" s="21">
        <f>SUM(E6:E200)</f>
        <v>13864788.449999999</v>
      </c>
      <c r="F5" s="21">
        <f>SUM(F6:F200)</f>
        <v>184000</v>
      </c>
    </row>
    <row r="6" spans="1:6" s="17" customFormat="1" ht="25.5">
      <c r="A6" s="33" t="s">
        <v>53</v>
      </c>
      <c r="B6" s="53">
        <v>44916</v>
      </c>
      <c r="C6" s="19">
        <f t="shared" ref="C6:C7" si="0">SUM(D6:F6)</f>
        <v>184475000</v>
      </c>
      <c r="D6" s="18">
        <v>173675774</v>
      </c>
      <c r="E6" s="18">
        <v>10665226</v>
      </c>
      <c r="F6" s="18">
        <v>134000</v>
      </c>
    </row>
    <row r="7" spans="1:6" ht="25.5">
      <c r="A7" s="33" t="s">
        <v>55</v>
      </c>
      <c r="B7" s="53">
        <v>44929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58</v>
      </c>
      <c r="B8" s="53">
        <v>44936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3" t="s">
        <v>60</v>
      </c>
      <c r="B9" s="53">
        <v>44943</v>
      </c>
      <c r="C9" s="19">
        <f t="shared" ref="C9" si="2">SUM(D9:F9)</f>
        <v>20009.400000000001</v>
      </c>
      <c r="D9" s="18">
        <v>20009.400000000001</v>
      </c>
      <c r="E9" s="18">
        <v>0</v>
      </c>
      <c r="F9" s="18">
        <v>0</v>
      </c>
    </row>
    <row r="10" spans="1:6" ht="25.5">
      <c r="A10" s="33" t="s">
        <v>61</v>
      </c>
      <c r="B10" s="53">
        <v>44949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3" t="s">
        <v>62</v>
      </c>
      <c r="B11" s="53">
        <v>44949</v>
      </c>
      <c r="C11" s="19">
        <f t="shared" ref="C11" si="4">SUM(D11:F11)</f>
        <v>43768</v>
      </c>
      <c r="D11" s="18">
        <v>43768</v>
      </c>
      <c r="E11" s="18">
        <v>0</v>
      </c>
      <c r="F11" s="18">
        <v>0</v>
      </c>
    </row>
    <row r="12" spans="1:6" ht="25.5">
      <c r="A12" s="33" t="s">
        <v>67</v>
      </c>
      <c r="B12" s="53">
        <v>44952</v>
      </c>
      <c r="C12" s="19">
        <f t="shared" ref="C12" si="5">SUM(D12:F12)</f>
        <v>2639780</v>
      </c>
      <c r="D12" s="18">
        <v>2639780</v>
      </c>
      <c r="E12" s="18">
        <v>0</v>
      </c>
      <c r="F12" s="18">
        <v>0</v>
      </c>
    </row>
    <row r="13" spans="1:6" ht="25.5">
      <c r="A13" s="33" t="s">
        <v>68</v>
      </c>
      <c r="B13" s="53">
        <v>44952</v>
      </c>
      <c r="C13" s="19">
        <f t="shared" ref="C13" si="6">SUM(D13:F13)</f>
        <v>231568</v>
      </c>
      <c r="D13" s="18">
        <v>183000</v>
      </c>
      <c r="E13" s="18">
        <v>48568</v>
      </c>
      <c r="F13" s="18">
        <v>0</v>
      </c>
    </row>
    <row r="14" spans="1:6" ht="25.5">
      <c r="A14" s="33" t="s">
        <v>70</v>
      </c>
      <c r="B14" s="53">
        <v>44953</v>
      </c>
      <c r="C14" s="19">
        <f t="shared" ref="C14" si="7">SUM(D14:F14)</f>
        <v>47592</v>
      </c>
      <c r="D14" s="18">
        <v>47592</v>
      </c>
      <c r="E14" s="18">
        <v>0</v>
      </c>
      <c r="F14" s="18">
        <v>0</v>
      </c>
    </row>
    <row r="15" spans="1:6" ht="25.5">
      <c r="A15" s="33" t="s">
        <v>72</v>
      </c>
      <c r="B15" s="53">
        <v>44957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73</v>
      </c>
      <c r="B16" s="53">
        <v>44964</v>
      </c>
      <c r="C16" s="19">
        <f t="shared" ref="C16" si="9">SUM(D16:F16)</f>
        <v>13260.36</v>
      </c>
      <c r="D16" s="18">
        <v>13260.36</v>
      </c>
      <c r="E16" s="18">
        <v>0</v>
      </c>
      <c r="F16" s="18">
        <v>0</v>
      </c>
    </row>
    <row r="17" spans="1:6" ht="25.5">
      <c r="A17" s="33" t="s">
        <v>74</v>
      </c>
      <c r="B17" s="53">
        <v>44967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75</v>
      </c>
      <c r="B18" s="53">
        <v>44972</v>
      </c>
      <c r="C18" s="19">
        <f t="shared" ref="C18" si="11">SUM(D18:F18)</f>
        <v>213639</v>
      </c>
      <c r="D18" s="18">
        <v>213639</v>
      </c>
      <c r="E18" s="18">
        <v>0</v>
      </c>
      <c r="F18" s="18">
        <v>0</v>
      </c>
    </row>
    <row r="19" spans="1:6" ht="25.5">
      <c r="A19" s="33" t="s">
        <v>76</v>
      </c>
      <c r="B19" s="53">
        <v>44978</v>
      </c>
      <c r="C19" s="19">
        <f t="shared" ref="C19" si="12">SUM(D19:F19)</f>
        <v>31168</v>
      </c>
      <c r="D19" s="18">
        <v>31168</v>
      </c>
      <c r="E19" s="18">
        <v>0</v>
      </c>
      <c r="F19" s="18">
        <v>0</v>
      </c>
    </row>
    <row r="20" spans="1:6" ht="25.5">
      <c r="A20" s="33" t="s">
        <v>78</v>
      </c>
      <c r="B20" s="53">
        <v>44980</v>
      </c>
      <c r="C20" s="19">
        <f t="shared" ref="C20" si="13">SUM(D20:F20)</f>
        <v>696657.81</v>
      </c>
      <c r="D20" s="18">
        <v>696657.81</v>
      </c>
      <c r="E20" s="18">
        <v>0</v>
      </c>
      <c r="F20" s="18">
        <v>0</v>
      </c>
    </row>
    <row r="21" spans="1:6" ht="25.5">
      <c r="A21" s="33" t="s">
        <v>84</v>
      </c>
      <c r="B21" s="53">
        <v>44980</v>
      </c>
      <c r="C21" s="19">
        <f t="shared" ref="C21" si="14">SUM(D21:F21)</f>
        <v>12424</v>
      </c>
      <c r="D21" s="18">
        <v>0</v>
      </c>
      <c r="E21" s="18">
        <v>12424</v>
      </c>
      <c r="F21" s="18">
        <v>0</v>
      </c>
    </row>
    <row r="22" spans="1:6" ht="25.5">
      <c r="A22" s="33" t="s">
        <v>86</v>
      </c>
      <c r="B22" s="53">
        <v>44981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87</v>
      </c>
      <c r="B23" s="53">
        <v>44985</v>
      </c>
      <c r="C23" s="19">
        <f t="shared" ref="C23" si="16">SUM(D23:F23)</f>
        <v>218206</v>
      </c>
      <c r="D23" s="18">
        <v>218206</v>
      </c>
      <c r="E23" s="18">
        <v>0</v>
      </c>
      <c r="F23" s="18">
        <v>0</v>
      </c>
    </row>
    <row r="24" spans="1:6" ht="25.5">
      <c r="A24" s="33" t="s">
        <v>91</v>
      </c>
      <c r="B24" s="53">
        <v>44985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92</v>
      </c>
      <c r="B25" s="53">
        <v>44998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93</v>
      </c>
      <c r="B26" s="53">
        <v>45000</v>
      </c>
      <c r="C26" s="19">
        <f t="shared" ref="C26" si="19">SUM(D26:F26)</f>
        <v>47305</v>
      </c>
      <c r="D26" s="18">
        <v>47305</v>
      </c>
      <c r="E26" s="18">
        <v>0</v>
      </c>
      <c r="F26" s="18">
        <v>0</v>
      </c>
    </row>
    <row r="27" spans="1:6" ht="25.5">
      <c r="A27" s="33" t="s">
        <v>94</v>
      </c>
      <c r="B27" s="53">
        <v>45014</v>
      </c>
      <c r="C27" s="19">
        <f t="shared" ref="C27" si="20">SUM(D27:F27)</f>
        <v>235896</v>
      </c>
      <c r="D27" s="18">
        <v>235896</v>
      </c>
      <c r="E27" s="18">
        <v>0</v>
      </c>
      <c r="F27" s="18">
        <v>0</v>
      </c>
    </row>
    <row r="28" spans="1:6" ht="25.5">
      <c r="A28" s="33" t="s">
        <v>96</v>
      </c>
      <c r="B28" s="53">
        <v>45015</v>
      </c>
      <c r="C28" s="19">
        <f t="shared" ref="C28" si="21">SUM(D28:F28)</f>
        <v>991505</v>
      </c>
      <c r="D28" s="18">
        <v>991505</v>
      </c>
      <c r="E28" s="18">
        <v>0</v>
      </c>
      <c r="F28" s="18">
        <v>0</v>
      </c>
    </row>
    <row r="29" spans="1:6" ht="25.5">
      <c r="A29" s="33" t="s">
        <v>97</v>
      </c>
      <c r="B29" s="53">
        <v>45015</v>
      </c>
      <c r="C29" s="61">
        <f t="shared" ref="C29" si="22">SUM(D29:F29)</f>
        <v>-17938.410000000003</v>
      </c>
      <c r="D29" s="62">
        <v>-101617</v>
      </c>
      <c r="E29" s="18">
        <v>83678.59</v>
      </c>
      <c r="F29" s="18">
        <v>0</v>
      </c>
    </row>
    <row r="30" spans="1:6" ht="25.5">
      <c r="A30" s="33" t="s">
        <v>98</v>
      </c>
      <c r="B30" s="53">
        <v>45015</v>
      </c>
      <c r="C30" s="19">
        <f t="shared" ref="C30" si="23">SUM(D30:F30)</f>
        <v>0</v>
      </c>
      <c r="D30" s="18">
        <v>0</v>
      </c>
      <c r="E30" s="18">
        <v>0</v>
      </c>
      <c r="F30" s="18">
        <v>0</v>
      </c>
    </row>
    <row r="31" spans="1:6" ht="25.5">
      <c r="A31" s="33" t="s">
        <v>99</v>
      </c>
      <c r="B31" s="53">
        <v>45016</v>
      </c>
      <c r="C31" s="19">
        <f t="shared" ref="C31" si="24">SUM(D31:F31)</f>
        <v>24560</v>
      </c>
      <c r="D31" s="18">
        <v>24560</v>
      </c>
      <c r="E31" s="18">
        <v>0</v>
      </c>
      <c r="F31" s="18">
        <v>0</v>
      </c>
    </row>
    <row r="32" spans="1:6" ht="25.5">
      <c r="A32" s="33" t="s">
        <v>100</v>
      </c>
      <c r="B32" s="53">
        <v>45034</v>
      </c>
      <c r="C32" s="19">
        <f t="shared" ref="C32" si="25">SUM(D32:F32)</f>
        <v>42474.1</v>
      </c>
      <c r="D32" s="18">
        <v>42474.1</v>
      </c>
      <c r="E32" s="18">
        <v>0</v>
      </c>
      <c r="F32" s="18">
        <v>0</v>
      </c>
    </row>
    <row r="33" spans="1:6" ht="25.5">
      <c r="A33" s="33" t="s">
        <v>101</v>
      </c>
      <c r="B33" s="53">
        <v>45043</v>
      </c>
      <c r="C33" s="19">
        <f t="shared" ref="C33" si="26">SUM(D33:F33)</f>
        <v>1135000</v>
      </c>
      <c r="D33" s="18">
        <v>1135000</v>
      </c>
      <c r="E33" s="18">
        <v>0</v>
      </c>
      <c r="F33" s="18">
        <v>0</v>
      </c>
    </row>
    <row r="34" spans="1:6" ht="25.5">
      <c r="A34" s="33" t="s">
        <v>107</v>
      </c>
      <c r="B34" s="53">
        <v>45043</v>
      </c>
      <c r="C34" s="19">
        <f t="shared" ref="C34" si="27">SUM(D34:F34)</f>
        <v>229563</v>
      </c>
      <c r="D34" s="18">
        <v>229563</v>
      </c>
      <c r="E34" s="18">
        <v>0</v>
      </c>
      <c r="F34" s="18">
        <v>0</v>
      </c>
    </row>
    <row r="35" spans="1:6" ht="25.5">
      <c r="A35" s="33" t="s">
        <v>108</v>
      </c>
      <c r="B35" s="53">
        <v>45043</v>
      </c>
      <c r="C35" s="19">
        <f t="shared" ref="C35" si="28">SUM(D35:F35)</f>
        <v>0</v>
      </c>
      <c r="D35" s="18">
        <v>0</v>
      </c>
      <c r="E35" s="18">
        <v>0</v>
      </c>
      <c r="F35" s="18">
        <v>0</v>
      </c>
    </row>
    <row r="36" spans="1:6" ht="25.5">
      <c r="A36" s="33" t="s">
        <v>109</v>
      </c>
      <c r="B36" s="53">
        <v>45043</v>
      </c>
      <c r="C36" s="19">
        <f t="shared" ref="C36" si="29">SUM(D36:F36)</f>
        <v>792052.2</v>
      </c>
      <c r="D36" s="18">
        <v>10000</v>
      </c>
      <c r="E36" s="18">
        <v>782052.2</v>
      </c>
      <c r="F36" s="18">
        <v>0</v>
      </c>
    </row>
    <row r="37" spans="1:6" ht="25.5">
      <c r="A37" s="33" t="s">
        <v>110</v>
      </c>
      <c r="B37" s="53">
        <v>45051</v>
      </c>
      <c r="C37" s="19">
        <f t="shared" ref="C37" si="30">SUM(D37:F37)</f>
        <v>15102.38</v>
      </c>
      <c r="D37" s="18">
        <v>15102.38</v>
      </c>
      <c r="E37" s="18">
        <v>0</v>
      </c>
      <c r="F37" s="18">
        <v>0</v>
      </c>
    </row>
    <row r="38" spans="1:6" ht="25.5">
      <c r="A38" s="33" t="s">
        <v>111</v>
      </c>
      <c r="B38" s="53">
        <v>45054</v>
      </c>
      <c r="C38" s="19">
        <f t="shared" ref="C38" si="31">SUM(D38:F38)</f>
        <v>137656.76</v>
      </c>
      <c r="D38" s="18">
        <v>137656.76</v>
      </c>
      <c r="E38" s="18">
        <v>0</v>
      </c>
      <c r="F38" s="18">
        <v>0</v>
      </c>
    </row>
    <row r="39" spans="1:6" ht="25.5">
      <c r="A39" s="33" t="s">
        <v>113</v>
      </c>
      <c r="B39" s="53">
        <v>45057</v>
      </c>
      <c r="C39" s="19">
        <f t="shared" ref="C39" si="32">SUM(D39:F39)</f>
        <v>0</v>
      </c>
      <c r="D39" s="18">
        <v>0</v>
      </c>
      <c r="E39" s="18">
        <v>0</v>
      </c>
      <c r="F39" s="18">
        <v>0</v>
      </c>
    </row>
    <row r="40" spans="1:6" ht="25.5">
      <c r="A40" s="33" t="s">
        <v>114</v>
      </c>
      <c r="B40" s="53">
        <v>45061</v>
      </c>
      <c r="C40" s="19">
        <f t="shared" ref="C40" si="33">SUM(D40:F40)</f>
        <v>64200</v>
      </c>
      <c r="D40" s="18">
        <v>64200</v>
      </c>
      <c r="E40" s="18">
        <v>0</v>
      </c>
      <c r="F40" s="18">
        <v>0</v>
      </c>
    </row>
    <row r="41" spans="1:6" ht="25.5">
      <c r="A41" s="33" t="s">
        <v>115</v>
      </c>
      <c r="B41" s="53">
        <v>45069</v>
      </c>
      <c r="C41" s="19">
        <f t="shared" ref="C41" si="34">SUM(D41:F41)</f>
        <v>6136</v>
      </c>
      <c r="D41" s="18">
        <v>6136</v>
      </c>
      <c r="E41" s="18">
        <v>0</v>
      </c>
      <c r="F41" s="18">
        <v>0</v>
      </c>
    </row>
    <row r="42" spans="1:6" ht="25.5">
      <c r="A42" s="33" t="s">
        <v>116</v>
      </c>
      <c r="B42" s="53">
        <v>45070</v>
      </c>
      <c r="C42" s="19">
        <f t="shared" ref="C42" si="35">SUM(D42:F42)</f>
        <v>58500</v>
      </c>
      <c r="D42" s="18">
        <v>58500</v>
      </c>
      <c r="E42" s="18">
        <v>0</v>
      </c>
      <c r="F42" s="18">
        <v>0</v>
      </c>
    </row>
    <row r="43" spans="1:6" ht="25.5">
      <c r="A43" s="33" t="s">
        <v>117</v>
      </c>
      <c r="B43" s="53">
        <v>45070</v>
      </c>
      <c r="C43" s="19">
        <f t="shared" ref="C43" si="36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118</v>
      </c>
      <c r="B44" s="53">
        <v>45071</v>
      </c>
      <c r="C44" s="19">
        <f t="shared" ref="C44" si="37">SUM(D44:F44)</f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119</v>
      </c>
      <c r="B45" s="53">
        <v>45075</v>
      </c>
      <c r="C45" s="19">
        <f t="shared" ref="C45" si="38">SUM(D45:F45)</f>
        <v>187711</v>
      </c>
      <c r="D45" s="18">
        <v>187711</v>
      </c>
      <c r="E45" s="18">
        <v>0</v>
      </c>
      <c r="F45" s="18">
        <v>0</v>
      </c>
    </row>
    <row r="46" spans="1:6" ht="25.5">
      <c r="A46" s="33" t="s">
        <v>126</v>
      </c>
      <c r="B46" s="53">
        <v>45077</v>
      </c>
      <c r="C46" s="19">
        <f t="shared" ref="C46" si="39">SUM(D46:F46)</f>
        <v>109483.36</v>
      </c>
      <c r="D46" s="18">
        <v>69628</v>
      </c>
      <c r="E46" s="18">
        <v>39855.360000000001</v>
      </c>
      <c r="F46" s="18">
        <v>0</v>
      </c>
    </row>
    <row r="47" spans="1:6" ht="25.5">
      <c r="A47" s="33" t="s">
        <v>127</v>
      </c>
      <c r="B47" s="53">
        <v>45077</v>
      </c>
      <c r="C47" s="61">
        <f t="shared" ref="C47" si="40">SUM(D47:F47)</f>
        <v>-8109616</v>
      </c>
      <c r="D47" s="62">
        <v>-8109616</v>
      </c>
      <c r="E47" s="18">
        <v>0</v>
      </c>
      <c r="F47" s="18">
        <v>0</v>
      </c>
    </row>
    <row r="48" spans="1:6" ht="25.5">
      <c r="A48" s="33" t="s">
        <v>129</v>
      </c>
      <c r="B48" s="53">
        <v>45082</v>
      </c>
      <c r="C48" s="19">
        <f t="shared" ref="C48" si="41">SUM(D48:F48)</f>
        <v>12272</v>
      </c>
      <c r="D48" s="18">
        <v>12272</v>
      </c>
      <c r="E48" s="18">
        <v>0</v>
      </c>
      <c r="F48" s="18">
        <v>0</v>
      </c>
    </row>
    <row r="49" spans="1:6" ht="25.5">
      <c r="A49" s="33" t="s">
        <v>130</v>
      </c>
      <c r="B49" s="53">
        <v>45089</v>
      </c>
      <c r="C49" s="19">
        <f t="shared" ref="C49" si="42">SUM(D49:F49)</f>
        <v>51869.45</v>
      </c>
      <c r="D49" s="18">
        <v>51869.45</v>
      </c>
      <c r="E49" s="18">
        <v>0</v>
      </c>
      <c r="F49" s="18">
        <v>0</v>
      </c>
    </row>
    <row r="50" spans="1:6" ht="25.5">
      <c r="A50" s="33" t="s">
        <v>131</v>
      </c>
      <c r="B50" s="53">
        <v>45089</v>
      </c>
      <c r="C50" s="19">
        <f t="shared" ref="C50" si="43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132</v>
      </c>
      <c r="B51" s="53">
        <v>45097</v>
      </c>
      <c r="C51" s="19">
        <f t="shared" ref="C51" si="44">SUM(D51:F51)</f>
        <v>72505.67</v>
      </c>
      <c r="D51" s="18">
        <v>9000</v>
      </c>
      <c r="E51" s="18">
        <v>63505.67</v>
      </c>
      <c r="F51" s="18">
        <v>0</v>
      </c>
    </row>
    <row r="52" spans="1:6" ht="25.5">
      <c r="A52" s="33" t="s">
        <v>133</v>
      </c>
      <c r="B52" s="53">
        <v>45097</v>
      </c>
      <c r="C52" s="19">
        <f t="shared" ref="C52" si="45">SUM(D52:F52)</f>
        <v>17600</v>
      </c>
      <c r="D52" s="18">
        <v>17600</v>
      </c>
      <c r="E52" s="18">
        <v>0</v>
      </c>
      <c r="F52" s="18">
        <v>0</v>
      </c>
    </row>
    <row r="53" spans="1:6" ht="25.5">
      <c r="A53" s="33" t="s">
        <v>134</v>
      </c>
      <c r="B53" s="53">
        <v>45104</v>
      </c>
      <c r="C53" s="19">
        <f t="shared" ref="C53" si="46">SUM(D53:F53)</f>
        <v>194874</v>
      </c>
      <c r="D53" s="18">
        <v>194874</v>
      </c>
      <c r="E53" s="18">
        <v>0</v>
      </c>
      <c r="F53" s="18">
        <v>0</v>
      </c>
    </row>
    <row r="54" spans="1:6" ht="25.5">
      <c r="A54" s="33" t="s">
        <v>135</v>
      </c>
      <c r="B54" s="53">
        <v>45104</v>
      </c>
      <c r="C54" s="19">
        <f t="shared" ref="C54" si="47">SUM(D54:F54)</f>
        <v>0</v>
      </c>
      <c r="D54" s="18">
        <v>0</v>
      </c>
      <c r="E54" s="18">
        <v>0</v>
      </c>
      <c r="F54" s="18">
        <v>0</v>
      </c>
    </row>
    <row r="55" spans="1:6" ht="25.5">
      <c r="A55" s="33" t="s">
        <v>136</v>
      </c>
      <c r="B55" s="53">
        <v>45106</v>
      </c>
      <c r="C55" s="19">
        <f t="shared" ref="C55" si="48">SUM(D55:F55)</f>
        <v>2370000</v>
      </c>
      <c r="D55" s="18">
        <v>2370000</v>
      </c>
      <c r="E55" s="18">
        <v>0</v>
      </c>
      <c r="F55" s="18">
        <v>0</v>
      </c>
    </row>
    <row r="56" spans="1:6" ht="25.5">
      <c r="A56" s="33" t="s">
        <v>138</v>
      </c>
      <c r="B56" s="53">
        <v>45107</v>
      </c>
      <c r="C56" s="19">
        <f t="shared" ref="C56" si="49">SUM(D56:F56)</f>
        <v>12440</v>
      </c>
      <c r="D56" s="18">
        <v>12440</v>
      </c>
      <c r="E56" s="18">
        <v>0</v>
      </c>
      <c r="F56" s="18">
        <v>0</v>
      </c>
    </row>
    <row r="57" spans="1:6" ht="25.5">
      <c r="A57" s="33" t="s">
        <v>139</v>
      </c>
      <c r="B57" s="53">
        <v>45114</v>
      </c>
      <c r="C57" s="19">
        <f t="shared" ref="C57" si="50">SUM(D57:F57)</f>
        <v>277774.98</v>
      </c>
      <c r="D57" s="18">
        <v>0</v>
      </c>
      <c r="E57" s="18">
        <v>277774.98</v>
      </c>
      <c r="F57" s="18">
        <v>0</v>
      </c>
    </row>
    <row r="58" spans="1:6" ht="25.5">
      <c r="A58" s="33" t="s">
        <v>140</v>
      </c>
      <c r="B58" s="53">
        <v>45114</v>
      </c>
      <c r="C58" s="19">
        <f t="shared" ref="C58" si="51">SUM(D58:F58)</f>
        <v>0</v>
      </c>
      <c r="D58" s="18">
        <v>0</v>
      </c>
      <c r="E58" s="18">
        <v>0</v>
      </c>
      <c r="F58" s="18">
        <v>0</v>
      </c>
    </row>
    <row r="59" spans="1:6" ht="25.5">
      <c r="A59" s="33" t="s">
        <v>141</v>
      </c>
      <c r="B59" s="53">
        <v>45118</v>
      </c>
      <c r="C59" s="19">
        <f t="shared" ref="C59" si="52">SUM(D59:F59)</f>
        <v>34889.519999999997</v>
      </c>
      <c r="D59" s="18">
        <v>34889.519999999997</v>
      </c>
      <c r="E59" s="18">
        <v>0</v>
      </c>
      <c r="F59" s="18">
        <v>0</v>
      </c>
    </row>
    <row r="60" spans="1:6" ht="25.5">
      <c r="A60" s="33" t="s">
        <v>142</v>
      </c>
      <c r="B60" s="53">
        <v>45118</v>
      </c>
      <c r="C60" s="19">
        <f t="shared" ref="C60" si="53">SUM(D60:F60)</f>
        <v>0</v>
      </c>
      <c r="D60" s="18">
        <v>0</v>
      </c>
      <c r="E60" s="18">
        <v>0</v>
      </c>
      <c r="F60" s="18">
        <v>0</v>
      </c>
    </row>
    <row r="61" spans="1:6" ht="25.5">
      <c r="A61" s="33" t="s">
        <v>143</v>
      </c>
      <c r="B61" s="53">
        <v>45125</v>
      </c>
      <c r="C61" s="19">
        <f t="shared" ref="C61" si="54">SUM(D61:F61)</f>
        <v>28810</v>
      </c>
      <c r="D61" s="18">
        <v>28810</v>
      </c>
      <c r="E61" s="18">
        <v>0</v>
      </c>
      <c r="F61" s="18">
        <v>0</v>
      </c>
    </row>
    <row r="62" spans="1:6" ht="25.5">
      <c r="A62" s="33" t="s">
        <v>144</v>
      </c>
      <c r="B62" s="53">
        <v>45132</v>
      </c>
      <c r="C62" s="19">
        <f t="shared" ref="C62" si="55">SUM(D62:F62)</f>
        <v>14376</v>
      </c>
      <c r="D62" s="18">
        <v>14376</v>
      </c>
      <c r="E62" s="18">
        <v>0</v>
      </c>
      <c r="F62" s="18">
        <v>0</v>
      </c>
    </row>
    <row r="63" spans="1:6" ht="25.5">
      <c r="A63" s="33" t="s">
        <v>153</v>
      </c>
      <c r="B63" s="53">
        <v>45134</v>
      </c>
      <c r="C63" s="19">
        <f t="shared" ref="C63" si="56">SUM(D63:F63)</f>
        <v>2614500</v>
      </c>
      <c r="D63" s="18">
        <v>2614500</v>
      </c>
      <c r="E63" s="18">
        <v>0</v>
      </c>
      <c r="F63" s="18">
        <v>0</v>
      </c>
    </row>
    <row r="64" spans="1:6" ht="25.5">
      <c r="A64" s="33" t="s">
        <v>154</v>
      </c>
      <c r="B64" s="53">
        <v>45134</v>
      </c>
      <c r="C64" s="19">
        <f t="shared" ref="C64" si="57">SUM(D64:F64)</f>
        <v>0</v>
      </c>
      <c r="D64" s="18">
        <v>0</v>
      </c>
      <c r="E64" s="18">
        <v>0</v>
      </c>
      <c r="F64" s="18">
        <v>0</v>
      </c>
    </row>
    <row r="65" spans="1:6" ht="25.5">
      <c r="A65" s="33" t="s">
        <v>155</v>
      </c>
      <c r="B65" s="53">
        <v>45135</v>
      </c>
      <c r="C65" s="19">
        <f t="shared" ref="C65" si="58">SUM(D65:F65)</f>
        <v>221878.3</v>
      </c>
      <c r="D65" s="18">
        <v>221878.3</v>
      </c>
      <c r="E65" s="18">
        <v>0</v>
      </c>
      <c r="F65" s="18">
        <v>0</v>
      </c>
    </row>
    <row r="66" spans="1:6" ht="25.5">
      <c r="A66" s="33" t="s">
        <v>156</v>
      </c>
      <c r="B66" s="53">
        <v>45138</v>
      </c>
      <c r="C66" s="19">
        <f t="shared" ref="C66" si="59">SUM(D66:F66)</f>
        <v>54131.4</v>
      </c>
      <c r="D66" s="18">
        <v>0</v>
      </c>
      <c r="E66" s="18">
        <v>54131.4</v>
      </c>
      <c r="F66" s="18">
        <v>0</v>
      </c>
    </row>
    <row r="67" spans="1:6" ht="25.5">
      <c r="A67" s="33" t="s">
        <v>173</v>
      </c>
      <c r="B67" s="53">
        <v>45146</v>
      </c>
      <c r="C67" s="19">
        <f t="shared" ref="C67" si="60">SUM(D67:F67)</f>
        <v>21714.7</v>
      </c>
      <c r="D67" s="18">
        <v>21714.7</v>
      </c>
      <c r="E67" s="18">
        <v>0</v>
      </c>
      <c r="F67" s="18">
        <v>0</v>
      </c>
    </row>
    <row r="68" spans="1:6" ht="25.5">
      <c r="A68" s="33" t="s">
        <v>174</v>
      </c>
      <c r="B68" s="53">
        <v>45148</v>
      </c>
      <c r="C68" s="19">
        <f t="shared" ref="C68" si="61">SUM(D68:F68)</f>
        <v>0</v>
      </c>
      <c r="D68" s="18">
        <v>0</v>
      </c>
      <c r="E68" s="18">
        <v>0</v>
      </c>
      <c r="F68" s="18">
        <v>0</v>
      </c>
    </row>
    <row r="69" spans="1:6" ht="25.5">
      <c r="A69" s="33" t="s">
        <v>175</v>
      </c>
      <c r="B69" s="53">
        <v>45148</v>
      </c>
      <c r="C69" s="19">
        <f t="shared" ref="C69" si="62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176</v>
      </c>
      <c r="B70" s="53">
        <v>45152</v>
      </c>
      <c r="C70" s="19">
        <f t="shared" ref="C70" si="63">SUM(D70:F70)</f>
        <v>31301.11</v>
      </c>
      <c r="D70" s="18">
        <v>31301.11</v>
      </c>
      <c r="E70" s="18">
        <v>0</v>
      </c>
      <c r="F70" s="18">
        <v>0</v>
      </c>
    </row>
    <row r="71" spans="1:6" ht="25.5">
      <c r="A71" s="33" t="s">
        <v>177</v>
      </c>
      <c r="B71" s="53">
        <v>45154</v>
      </c>
      <c r="C71" s="19">
        <f t="shared" ref="C71" si="64">SUM(D71:F71)</f>
        <v>100532.94</v>
      </c>
      <c r="D71" s="18">
        <v>76100</v>
      </c>
      <c r="E71" s="18">
        <v>24432.94</v>
      </c>
      <c r="F71" s="18">
        <v>0</v>
      </c>
    </row>
    <row r="72" spans="1:6" ht="25.5">
      <c r="A72" s="33" t="s">
        <v>178</v>
      </c>
      <c r="B72" s="53">
        <v>45160</v>
      </c>
      <c r="C72" s="19">
        <f t="shared" ref="C72" si="65">SUM(D72:F72)</f>
        <v>3720</v>
      </c>
      <c r="D72" s="18">
        <v>3720</v>
      </c>
      <c r="E72" s="18">
        <v>0</v>
      </c>
      <c r="F72" s="18">
        <v>0</v>
      </c>
    </row>
    <row r="73" spans="1:6" ht="25.5">
      <c r="A73" s="33" t="s">
        <v>179</v>
      </c>
      <c r="B73" s="53">
        <v>45167</v>
      </c>
      <c r="C73" s="19">
        <f t="shared" ref="C73" si="66">SUM(D73:F73)</f>
        <v>22608</v>
      </c>
      <c r="D73" s="18">
        <v>22608</v>
      </c>
      <c r="E73" s="18">
        <v>0</v>
      </c>
      <c r="F73" s="18">
        <v>0</v>
      </c>
    </row>
    <row r="74" spans="1:6" ht="25.5">
      <c r="A74" s="33" t="s">
        <v>180</v>
      </c>
      <c r="B74" s="53">
        <v>45168</v>
      </c>
      <c r="C74" s="19">
        <f t="shared" ref="C74" si="67">SUM(D74:F74)</f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181</v>
      </c>
      <c r="B75" s="53">
        <v>45169</v>
      </c>
      <c r="C75" s="19">
        <f t="shared" ref="C75" si="68">SUM(D75:F75)</f>
        <v>187722</v>
      </c>
      <c r="D75" s="18">
        <v>187722</v>
      </c>
      <c r="E75" s="18">
        <v>0</v>
      </c>
      <c r="F75" s="18">
        <v>0</v>
      </c>
    </row>
    <row r="76" spans="1:6" ht="25.5">
      <c r="A76" s="33" t="s">
        <v>182</v>
      </c>
      <c r="B76" s="53">
        <v>45169</v>
      </c>
      <c r="C76" s="19">
        <f t="shared" ref="C76" si="69">SUM(D76:F76)</f>
        <v>95393</v>
      </c>
      <c r="D76" s="18">
        <v>0</v>
      </c>
      <c r="E76" s="18">
        <v>95393</v>
      </c>
      <c r="F76" s="18">
        <v>0</v>
      </c>
    </row>
    <row r="77" spans="1:6" ht="25.5">
      <c r="A77" s="33" t="s">
        <v>185</v>
      </c>
      <c r="B77" s="53">
        <v>45177</v>
      </c>
      <c r="C77" s="61">
        <f t="shared" ref="C77" si="70">SUM(D77:F77)</f>
        <v>-6251</v>
      </c>
      <c r="D77" s="62">
        <v>-8000</v>
      </c>
      <c r="E77" s="18">
        <v>1749</v>
      </c>
      <c r="F77" s="18">
        <v>0</v>
      </c>
    </row>
    <row r="78" spans="1:6" ht="25.5">
      <c r="A78" s="33" t="s">
        <v>186</v>
      </c>
      <c r="B78" s="53">
        <v>45180</v>
      </c>
      <c r="C78" s="19">
        <f t="shared" ref="C78" si="71">SUM(D78:F78)</f>
        <v>0</v>
      </c>
      <c r="D78" s="18">
        <v>0</v>
      </c>
      <c r="E78" s="18">
        <v>0</v>
      </c>
      <c r="F78" s="18">
        <v>0</v>
      </c>
    </row>
    <row r="79" spans="1:6" ht="25.5">
      <c r="A79" s="33" t="s">
        <v>187</v>
      </c>
      <c r="B79" s="53">
        <v>45181</v>
      </c>
      <c r="C79" s="19">
        <f t="shared" ref="C79" si="72">SUM(D79:F79)</f>
        <v>48042.720000000001</v>
      </c>
      <c r="D79" s="18">
        <v>48042.720000000001</v>
      </c>
      <c r="E79" s="18">
        <v>0</v>
      </c>
      <c r="F79" s="18">
        <v>0</v>
      </c>
    </row>
    <row r="80" spans="1:6" ht="25.5">
      <c r="A80" s="33" t="s">
        <v>188</v>
      </c>
      <c r="B80" s="53">
        <v>45188</v>
      </c>
      <c r="C80" s="19">
        <f t="shared" ref="C80" si="73">SUM(D80:F80)</f>
        <v>16480</v>
      </c>
      <c r="D80" s="18">
        <v>16480</v>
      </c>
      <c r="E80" s="18">
        <v>0</v>
      </c>
      <c r="F80" s="18">
        <v>0</v>
      </c>
    </row>
    <row r="81" spans="1:6" ht="25.5">
      <c r="A81" s="33" t="s">
        <v>189</v>
      </c>
      <c r="B81" s="53">
        <v>45195</v>
      </c>
      <c r="C81" s="19">
        <f t="shared" ref="C81" si="74">SUM(D81:F81)</f>
        <v>20976</v>
      </c>
      <c r="D81" s="18">
        <v>20976</v>
      </c>
      <c r="E81" s="18">
        <v>0</v>
      </c>
      <c r="F81" s="18">
        <v>0</v>
      </c>
    </row>
    <row r="82" spans="1:6" ht="25.5">
      <c r="A82" s="33" t="s">
        <v>196</v>
      </c>
      <c r="B82" s="53">
        <v>45197</v>
      </c>
      <c r="C82" s="19">
        <f t="shared" ref="C82" si="75">SUM(D82:F82)</f>
        <v>1545000</v>
      </c>
      <c r="D82" s="18">
        <v>1515000</v>
      </c>
      <c r="E82" s="18">
        <v>0</v>
      </c>
      <c r="F82" s="18">
        <v>30000</v>
      </c>
    </row>
    <row r="83" spans="1:6" ht="25.5">
      <c r="A83" s="33" t="s">
        <v>197</v>
      </c>
      <c r="B83" s="53">
        <v>45197</v>
      </c>
      <c r="C83" s="19">
        <f t="shared" ref="C83" si="76">SUM(D83:F83)</f>
        <v>0</v>
      </c>
      <c r="D83" s="18">
        <v>0</v>
      </c>
      <c r="E83" s="18">
        <v>0</v>
      </c>
      <c r="F83" s="18">
        <v>0</v>
      </c>
    </row>
    <row r="84" spans="1:6" ht="25.5">
      <c r="A84" s="33" t="s">
        <v>198</v>
      </c>
      <c r="B84" s="53">
        <v>45198</v>
      </c>
      <c r="C84" s="19">
        <f t="shared" ref="C84" si="77">SUM(D84:F84)</f>
        <v>177541.06</v>
      </c>
      <c r="D84" s="18">
        <v>177541.06</v>
      </c>
      <c r="E84" s="18">
        <v>0</v>
      </c>
      <c r="F84" s="18">
        <v>0</v>
      </c>
    </row>
    <row r="85" spans="1:6" ht="25.5">
      <c r="A85" s="33" t="s">
        <v>199</v>
      </c>
      <c r="B85" s="53">
        <v>45198</v>
      </c>
      <c r="C85" s="61">
        <f t="shared" ref="C85" si="78">SUM(D85:F85)</f>
        <v>-15192</v>
      </c>
      <c r="D85" s="18">
        <v>33763</v>
      </c>
      <c r="E85" s="62">
        <v>-48955</v>
      </c>
      <c r="F85" s="18">
        <v>0</v>
      </c>
    </row>
    <row r="86" spans="1:6" ht="25.5">
      <c r="A86" s="33" t="s">
        <v>205</v>
      </c>
      <c r="B86" s="53">
        <v>45209</v>
      </c>
      <c r="C86" s="19">
        <f t="shared" ref="C86" si="79">SUM(D86:F86)</f>
        <v>50093</v>
      </c>
      <c r="D86" s="18">
        <v>50093</v>
      </c>
      <c r="E86" s="18">
        <v>0</v>
      </c>
      <c r="F86" s="18">
        <v>0</v>
      </c>
    </row>
    <row r="87" spans="1:6" ht="25.5">
      <c r="A87" s="33" t="s">
        <v>206</v>
      </c>
      <c r="B87" s="53">
        <v>45209</v>
      </c>
      <c r="C87" s="19">
        <f t="shared" ref="C87" si="80">SUM(D87:F87)</f>
        <v>0</v>
      </c>
      <c r="D87" s="18">
        <v>0</v>
      </c>
      <c r="E87" s="18">
        <v>0</v>
      </c>
      <c r="F87" s="18">
        <v>0</v>
      </c>
    </row>
    <row r="88" spans="1:6" ht="25.5">
      <c r="A88" s="33" t="s">
        <v>207</v>
      </c>
      <c r="B88" s="53">
        <v>45209</v>
      </c>
      <c r="C88" s="19">
        <f t="shared" ref="C88" si="81">SUM(D88:F88)</f>
        <v>449547.3</v>
      </c>
      <c r="D88" s="18">
        <v>449547.3</v>
      </c>
      <c r="E88" s="18">
        <v>0</v>
      </c>
      <c r="F88" s="18">
        <v>0</v>
      </c>
    </row>
    <row r="89" spans="1:6" ht="25.5">
      <c r="A89" s="33" t="s">
        <v>208</v>
      </c>
      <c r="B89" s="53">
        <v>45210</v>
      </c>
      <c r="C89" s="19">
        <f t="shared" ref="C89" si="82">SUM(D89:F89)</f>
        <v>475522.31</v>
      </c>
      <c r="D89" s="18">
        <v>0</v>
      </c>
      <c r="E89" s="18">
        <v>475522.31</v>
      </c>
      <c r="F89" s="18">
        <v>0</v>
      </c>
    </row>
    <row r="90" spans="1:6" ht="25.5">
      <c r="A90" s="33" t="s">
        <v>209</v>
      </c>
      <c r="B90" s="53">
        <v>45215</v>
      </c>
      <c r="C90" s="19">
        <f t="shared" ref="C90" si="83">SUM(D90:F90)</f>
        <v>0</v>
      </c>
      <c r="D90" s="18">
        <v>0</v>
      </c>
      <c r="E90" s="18">
        <v>0</v>
      </c>
      <c r="F90" s="18">
        <v>0</v>
      </c>
    </row>
    <row r="91" spans="1:6" ht="25.5">
      <c r="A91" s="33" t="s">
        <v>210</v>
      </c>
      <c r="B91" s="53">
        <v>45216</v>
      </c>
      <c r="C91" s="19">
        <f t="shared" ref="C91" si="84">SUM(D91:F91)</f>
        <v>28888</v>
      </c>
      <c r="D91" s="18">
        <v>28888</v>
      </c>
      <c r="E91" s="18">
        <v>0</v>
      </c>
      <c r="F91" s="18">
        <v>0</v>
      </c>
    </row>
    <row r="92" spans="1:6" ht="25.5">
      <c r="A92" s="33" t="s">
        <v>211</v>
      </c>
      <c r="B92" s="53">
        <v>45223</v>
      </c>
      <c r="C92" s="19">
        <f t="shared" ref="C92" si="85">SUM(D92:F92)</f>
        <v>4900</v>
      </c>
      <c r="D92" s="18">
        <v>4900</v>
      </c>
      <c r="E92" s="18">
        <v>0</v>
      </c>
      <c r="F92" s="18">
        <v>0</v>
      </c>
    </row>
    <row r="93" spans="1:6" ht="25.5">
      <c r="A93" s="33" t="s">
        <v>220</v>
      </c>
      <c r="B93" s="53">
        <v>45225</v>
      </c>
      <c r="C93" s="19">
        <f t="shared" ref="C93:C98" si="86">SUM(D93:F93)</f>
        <v>2001500</v>
      </c>
      <c r="D93" s="18">
        <v>2001500</v>
      </c>
      <c r="E93" s="18">
        <v>0</v>
      </c>
      <c r="F93" s="18">
        <v>0</v>
      </c>
    </row>
    <row r="94" spans="1:6" ht="25.5">
      <c r="A94" s="33" t="s">
        <v>222</v>
      </c>
      <c r="B94" s="53">
        <v>45225</v>
      </c>
      <c r="C94" s="19">
        <f t="shared" si="86"/>
        <v>1057025.8599999999</v>
      </c>
      <c r="D94" s="18">
        <v>26289</v>
      </c>
      <c r="E94" s="18">
        <v>1030736.86</v>
      </c>
      <c r="F94" s="18">
        <v>0</v>
      </c>
    </row>
    <row r="95" spans="1:6" ht="25.5">
      <c r="A95" s="33" t="s">
        <v>225</v>
      </c>
      <c r="B95" s="53">
        <v>45225</v>
      </c>
      <c r="C95" s="19">
        <f t="shared" si="86"/>
        <v>0</v>
      </c>
      <c r="D95" s="18">
        <v>0</v>
      </c>
      <c r="E95" s="18">
        <v>0</v>
      </c>
      <c r="F95" s="18">
        <v>0</v>
      </c>
    </row>
    <row r="96" spans="1:6" ht="25.5">
      <c r="A96" s="33" t="s">
        <v>228</v>
      </c>
      <c r="B96" s="53">
        <v>45229</v>
      </c>
      <c r="C96" s="19">
        <f t="shared" si="86"/>
        <v>162517</v>
      </c>
      <c r="D96" s="18">
        <v>162517</v>
      </c>
      <c r="E96" s="18">
        <v>0</v>
      </c>
      <c r="F96" s="18">
        <v>0</v>
      </c>
    </row>
    <row r="97" spans="1:6" ht="25.5">
      <c r="A97" s="33" t="s">
        <v>238</v>
      </c>
      <c r="B97" s="53">
        <v>45243</v>
      </c>
      <c r="C97" s="19">
        <f t="shared" si="86"/>
        <v>81971.92</v>
      </c>
      <c r="D97" s="18">
        <v>81971.92</v>
      </c>
      <c r="E97" s="18">
        <v>0</v>
      </c>
      <c r="F97" s="18">
        <v>0</v>
      </c>
    </row>
    <row r="98" spans="1:6" ht="25.5">
      <c r="A98" s="33" t="s">
        <v>240</v>
      </c>
      <c r="B98" s="53">
        <v>45243</v>
      </c>
      <c r="C98" s="19">
        <f t="shared" si="86"/>
        <v>0</v>
      </c>
      <c r="D98" s="18">
        <v>0</v>
      </c>
      <c r="E98" s="18">
        <v>0</v>
      </c>
      <c r="F98" s="18">
        <v>0</v>
      </c>
    </row>
    <row r="99" spans="1:6" ht="25.5">
      <c r="A99" s="33" t="s">
        <v>242</v>
      </c>
      <c r="B99" s="53">
        <v>45251</v>
      </c>
      <c r="C99" s="19">
        <f t="shared" ref="C99" si="87">SUM(D99:F99)</f>
        <v>2474.16</v>
      </c>
      <c r="D99" s="18">
        <v>2474.16</v>
      </c>
      <c r="E99" s="18">
        <v>0</v>
      </c>
      <c r="F99" s="18">
        <v>0</v>
      </c>
    </row>
    <row r="100" spans="1:6" ht="25.5">
      <c r="A100" s="33" t="s">
        <v>244</v>
      </c>
      <c r="B100" s="53">
        <v>45257</v>
      </c>
      <c r="C100" s="19">
        <f t="shared" ref="C100" si="88">SUM(D100:F100)</f>
        <v>192306.76</v>
      </c>
      <c r="D100" s="18">
        <v>0</v>
      </c>
      <c r="E100" s="18">
        <v>192306.76</v>
      </c>
      <c r="F100" s="18">
        <v>0</v>
      </c>
    </row>
    <row r="101" spans="1:6" ht="25.5">
      <c r="A101" s="33" t="s">
        <v>245</v>
      </c>
      <c r="B101" s="53">
        <v>45257</v>
      </c>
      <c r="C101" s="19">
        <f t="shared" ref="C101" si="89">SUM(D101:F101)</f>
        <v>0</v>
      </c>
      <c r="D101" s="18">
        <v>0</v>
      </c>
      <c r="E101" s="18">
        <v>0</v>
      </c>
      <c r="F101" s="18">
        <v>0</v>
      </c>
    </row>
    <row r="102" spans="1:6" ht="25.5">
      <c r="A102" s="33" t="s">
        <v>246</v>
      </c>
      <c r="B102" s="53">
        <v>45258</v>
      </c>
      <c r="C102" s="19">
        <f t="shared" ref="C102" si="90">SUM(D102:F102)</f>
        <v>21640</v>
      </c>
      <c r="D102" s="18">
        <v>21640</v>
      </c>
      <c r="E102" s="18">
        <v>0</v>
      </c>
      <c r="F102" s="18">
        <v>0</v>
      </c>
    </row>
    <row r="103" spans="1:6" ht="25.5">
      <c r="A103" s="33" t="s">
        <v>247</v>
      </c>
      <c r="B103" s="53">
        <v>45260</v>
      </c>
      <c r="C103" s="19">
        <f t="shared" ref="C103" si="91">SUM(D103:F103)</f>
        <v>1396549</v>
      </c>
      <c r="D103" s="18">
        <v>1386549</v>
      </c>
      <c r="E103" s="18">
        <v>0</v>
      </c>
      <c r="F103" s="18">
        <v>10000</v>
      </c>
    </row>
    <row r="104" spans="1:6" ht="25.5">
      <c r="A104" s="33" t="s">
        <v>252</v>
      </c>
      <c r="B104" s="53">
        <v>45260</v>
      </c>
      <c r="C104" s="19">
        <f t="shared" ref="C104" si="92">SUM(D104:F104)</f>
        <v>175090</v>
      </c>
      <c r="D104" s="18">
        <v>175090</v>
      </c>
      <c r="E104" s="18">
        <v>0</v>
      </c>
      <c r="F104" s="18">
        <v>0</v>
      </c>
    </row>
    <row r="105" spans="1:6" ht="25.5">
      <c r="A105" s="33" t="s">
        <v>254</v>
      </c>
      <c r="B105" s="53">
        <v>45260</v>
      </c>
      <c r="C105" s="19">
        <f t="shared" ref="C105" si="93">SUM(D105:F105)</f>
        <v>0</v>
      </c>
      <c r="D105" s="18">
        <v>0</v>
      </c>
      <c r="E105" s="18">
        <v>0</v>
      </c>
      <c r="F105" s="18">
        <v>0</v>
      </c>
    </row>
    <row r="106" spans="1:6" ht="25.5">
      <c r="A106" s="33" t="s">
        <v>256</v>
      </c>
      <c r="B106" s="53">
        <v>45266</v>
      </c>
      <c r="C106" s="19">
        <f t="shared" ref="C106" si="94">SUM(D106:F106)</f>
        <v>24347.65</v>
      </c>
      <c r="D106" s="18">
        <v>24347.65</v>
      </c>
      <c r="E106" s="18">
        <v>0</v>
      </c>
      <c r="F106" s="18">
        <v>0</v>
      </c>
    </row>
    <row r="107" spans="1:6" ht="25.5">
      <c r="A107" s="33" t="s">
        <v>257</v>
      </c>
      <c r="B107" s="53">
        <v>45272</v>
      </c>
      <c r="C107" s="19">
        <f t="shared" ref="C107" si="95">SUM(D107:F107)</f>
        <v>12130</v>
      </c>
      <c r="D107" s="18">
        <v>12130</v>
      </c>
      <c r="E107" s="18">
        <v>0</v>
      </c>
      <c r="F107" s="18">
        <v>0</v>
      </c>
    </row>
    <row r="108" spans="1:6" ht="25.5">
      <c r="A108" s="33" t="s">
        <v>258</v>
      </c>
      <c r="B108" s="53">
        <v>45273</v>
      </c>
      <c r="C108" s="19">
        <f t="shared" ref="C108" si="96">SUM(D108:F108)</f>
        <v>0</v>
      </c>
      <c r="D108" s="18">
        <v>0</v>
      </c>
      <c r="E108" s="18">
        <v>0</v>
      </c>
      <c r="F108" s="18">
        <v>0</v>
      </c>
    </row>
    <row r="109" spans="1:6" ht="25.5">
      <c r="A109" s="33" t="s">
        <v>263</v>
      </c>
      <c r="B109" s="53">
        <v>45279</v>
      </c>
      <c r="C109" s="19">
        <f t="shared" ref="C109" si="97">SUM(D109:F109)</f>
        <v>207339</v>
      </c>
      <c r="D109" s="18">
        <v>207339</v>
      </c>
      <c r="E109" s="18">
        <v>0</v>
      </c>
      <c r="F109" s="18">
        <v>0</v>
      </c>
    </row>
    <row r="110" spans="1:6" ht="25.5">
      <c r="A110" s="33" t="s">
        <v>265</v>
      </c>
      <c r="B110" s="53">
        <v>45279</v>
      </c>
      <c r="C110" s="61">
        <f t="shared" ref="C110" si="98">SUM(D110:F110)</f>
        <v>-14263.89</v>
      </c>
      <c r="D110" s="62">
        <v>-80650.27</v>
      </c>
      <c r="E110" s="18">
        <v>66386.38</v>
      </c>
      <c r="F110" s="18">
        <v>0</v>
      </c>
    </row>
    <row r="111" spans="1:6" ht="25.5">
      <c r="A111" s="33" t="s">
        <v>267</v>
      </c>
      <c r="B111" s="53">
        <v>45280</v>
      </c>
      <c r="C111" s="19">
        <f t="shared" ref="C111" si="99">SUM(D111:F111)</f>
        <v>0</v>
      </c>
      <c r="D111" s="18">
        <v>0</v>
      </c>
      <c r="E111" s="18">
        <v>0</v>
      </c>
      <c r="F111" s="18">
        <v>0</v>
      </c>
    </row>
    <row r="112" spans="1:6" ht="25.5">
      <c r="A112" s="33" t="s">
        <v>269</v>
      </c>
      <c r="B112" s="53">
        <v>45281</v>
      </c>
      <c r="C112" s="19">
        <f t="shared" ref="C112" si="100">SUM(D112:F112)</f>
        <v>86970.53</v>
      </c>
      <c r="D112" s="18">
        <v>76970.53</v>
      </c>
      <c r="E112" s="18">
        <v>0</v>
      </c>
      <c r="F112" s="18">
        <v>10000</v>
      </c>
    </row>
    <row r="113" spans="1:6" ht="25.5">
      <c r="A113" s="33" t="s">
        <v>270</v>
      </c>
      <c r="B113" s="53">
        <v>45287</v>
      </c>
      <c r="C113" s="19">
        <f t="shared" ref="C113" si="101">SUM(D113:F113)</f>
        <v>0</v>
      </c>
      <c r="D113" s="18">
        <v>0</v>
      </c>
      <c r="E113" s="18">
        <v>0</v>
      </c>
      <c r="F113" s="18">
        <v>0</v>
      </c>
    </row>
    <row r="114" spans="1:6" ht="25.5">
      <c r="A114" s="33" t="s">
        <v>272</v>
      </c>
      <c r="B114" s="53">
        <v>45288</v>
      </c>
      <c r="C114" s="19">
        <f t="shared" ref="C114" si="102">SUM(D114:F114)</f>
        <v>10290.950000000001</v>
      </c>
      <c r="D114" s="18">
        <v>10290.950000000001</v>
      </c>
      <c r="E114" s="18">
        <v>0</v>
      </c>
      <c r="F114" s="18">
        <v>0</v>
      </c>
    </row>
    <row r="115" spans="1:6" ht="25.5">
      <c r="A115" s="33" t="s">
        <v>274</v>
      </c>
      <c r="B115" s="53">
        <v>45289</v>
      </c>
      <c r="C115" s="19">
        <f t="shared" ref="C115" si="103">SUM(D115:F115)</f>
        <v>0</v>
      </c>
      <c r="D115" s="18">
        <v>0</v>
      </c>
      <c r="E115" s="18">
        <v>0</v>
      </c>
      <c r="F11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workbookViewId="0"/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56</v>
      </c>
      <c r="C2" s="51" t="s">
        <v>57</v>
      </c>
      <c r="D2" s="51" t="s">
        <v>59</v>
      </c>
      <c r="E2" s="51" t="s">
        <v>64</v>
      </c>
      <c r="F2" s="51" t="s">
        <v>65</v>
      </c>
      <c r="G2" s="51" t="s">
        <v>66</v>
      </c>
      <c r="H2" s="60" t="s">
        <v>63</v>
      </c>
      <c r="I2" s="51" t="s">
        <v>69</v>
      </c>
      <c r="J2" s="51" t="s">
        <v>71</v>
      </c>
      <c r="K2" s="51" t="s">
        <v>79</v>
      </c>
      <c r="L2" s="51" t="s">
        <v>80</v>
      </c>
      <c r="M2" s="51" t="s">
        <v>81</v>
      </c>
      <c r="N2" s="51" t="s">
        <v>82</v>
      </c>
      <c r="O2" s="51" t="s">
        <v>83</v>
      </c>
      <c r="P2" s="60" t="s">
        <v>77</v>
      </c>
      <c r="Q2" s="51" t="s">
        <v>85</v>
      </c>
      <c r="R2" s="51" t="s">
        <v>89</v>
      </c>
      <c r="S2" s="51" t="s">
        <v>90</v>
      </c>
      <c r="T2" s="51" t="s">
        <v>103</v>
      </c>
      <c r="U2" s="51" t="s">
        <v>104</v>
      </c>
      <c r="V2" s="51" t="s">
        <v>105</v>
      </c>
      <c r="W2" s="51" t="s">
        <v>106</v>
      </c>
      <c r="X2" s="60" t="s">
        <v>95</v>
      </c>
      <c r="Y2" s="51" t="s">
        <v>120</v>
      </c>
      <c r="Z2" s="51" t="s">
        <v>121</v>
      </c>
      <c r="AA2" s="51" t="s">
        <v>122</v>
      </c>
      <c r="AB2" s="51" t="s">
        <v>123</v>
      </c>
      <c r="AC2" s="60" t="s">
        <v>102</v>
      </c>
      <c r="AD2" s="51" t="s">
        <v>124</v>
      </c>
      <c r="AE2" s="51" t="s">
        <v>125</v>
      </c>
      <c r="AF2" s="51" t="s">
        <v>146</v>
      </c>
      <c r="AG2" s="51" t="s">
        <v>147</v>
      </c>
      <c r="AH2" s="60" t="s">
        <v>112</v>
      </c>
      <c r="AI2" s="51" t="s">
        <v>148</v>
      </c>
      <c r="AJ2" s="51" t="s">
        <v>149</v>
      </c>
      <c r="AK2" s="51" t="s">
        <v>150</v>
      </c>
      <c r="AL2" s="51" t="s">
        <v>151</v>
      </c>
      <c r="AM2" s="51" t="s">
        <v>152</v>
      </c>
      <c r="AN2" s="51" t="s">
        <v>157</v>
      </c>
      <c r="AO2" s="51" t="s">
        <v>158</v>
      </c>
      <c r="AP2" s="51" t="s">
        <v>159</v>
      </c>
      <c r="AQ2" s="60" t="s">
        <v>128</v>
      </c>
      <c r="AR2" s="51" t="s">
        <v>160</v>
      </c>
      <c r="AS2" s="51" t="s">
        <v>161</v>
      </c>
      <c r="AT2" s="51" t="s">
        <v>162</v>
      </c>
      <c r="AU2" s="51" t="s">
        <v>163</v>
      </c>
      <c r="AV2" s="51" t="s">
        <v>164</v>
      </c>
      <c r="AW2" s="51" t="s">
        <v>165</v>
      </c>
      <c r="AX2" s="51" t="s">
        <v>166</v>
      </c>
      <c r="AY2" s="60" t="s">
        <v>137</v>
      </c>
      <c r="AZ2" s="51" t="s">
        <v>167</v>
      </c>
      <c r="BA2" s="51" t="s">
        <v>168</v>
      </c>
      <c r="BB2" s="51" t="s">
        <v>169</v>
      </c>
      <c r="BC2" s="51" t="s">
        <v>170</v>
      </c>
      <c r="BD2" s="51" t="s">
        <v>171</v>
      </c>
      <c r="BE2" s="51" t="s">
        <v>172</v>
      </c>
      <c r="BF2" s="51" t="s">
        <v>183</v>
      </c>
      <c r="BG2" s="60" t="s">
        <v>145</v>
      </c>
      <c r="BH2" s="51" t="s">
        <v>184</v>
      </c>
      <c r="BI2" s="51" t="s">
        <v>191</v>
      </c>
      <c r="BJ2" s="51" t="s">
        <v>192</v>
      </c>
      <c r="BK2" s="51" t="s">
        <v>193</v>
      </c>
      <c r="BL2" s="51" t="s">
        <v>194</v>
      </c>
      <c r="BM2" s="51" t="s">
        <v>195</v>
      </c>
      <c r="BN2" s="51" t="s">
        <v>200</v>
      </c>
      <c r="BO2" s="51" t="s">
        <v>201</v>
      </c>
      <c r="BP2" s="51" t="s">
        <v>202</v>
      </c>
      <c r="BQ2" s="51" t="s">
        <v>203</v>
      </c>
      <c r="BR2" s="51" t="s">
        <v>204</v>
      </c>
      <c r="BS2" s="51" t="s">
        <v>212</v>
      </c>
      <c r="BT2" s="51" t="s">
        <v>215</v>
      </c>
      <c r="BU2" s="51" t="s">
        <v>216</v>
      </c>
      <c r="BV2" s="51" t="s">
        <v>217</v>
      </c>
      <c r="BW2" s="51" t="s">
        <v>218</v>
      </c>
      <c r="BX2" s="51" t="s">
        <v>219</v>
      </c>
      <c r="BY2" s="51" t="s">
        <v>224</v>
      </c>
      <c r="BZ2" s="60" t="s">
        <v>190</v>
      </c>
      <c r="CA2" s="51" t="s">
        <v>227</v>
      </c>
      <c r="CB2" s="51" t="s">
        <v>231</v>
      </c>
      <c r="CC2" s="51" t="s">
        <v>232</v>
      </c>
      <c r="CD2" s="51" t="s">
        <v>233</v>
      </c>
      <c r="CE2" s="51" t="s">
        <v>234</v>
      </c>
      <c r="CF2" s="51" t="s">
        <v>235</v>
      </c>
      <c r="CG2" s="51" t="s">
        <v>236</v>
      </c>
      <c r="CH2" s="51" t="s">
        <v>237</v>
      </c>
      <c r="CI2" s="51" t="s">
        <v>213</v>
      </c>
      <c r="CJ2" s="51" t="s">
        <v>214</v>
      </c>
      <c r="CK2" s="60" t="s">
        <v>221</v>
      </c>
      <c r="CL2" s="51" t="s">
        <v>223</v>
      </c>
      <c r="CM2" s="51" t="s">
        <v>226</v>
      </c>
      <c r="CN2" s="51" t="s">
        <v>229</v>
      </c>
      <c r="CO2" s="51" t="s">
        <v>239</v>
      </c>
      <c r="CP2" s="51" t="s">
        <v>241</v>
      </c>
      <c r="CQ2" s="51" t="s">
        <v>243</v>
      </c>
      <c r="CR2" s="51" t="s">
        <v>249</v>
      </c>
      <c r="CS2" s="51" t="s">
        <v>250</v>
      </c>
      <c r="CT2" s="51" t="s">
        <v>251</v>
      </c>
      <c r="CU2" s="60" t="s">
        <v>248</v>
      </c>
      <c r="CV2" s="51" t="s">
        <v>253</v>
      </c>
      <c r="CW2" s="51" t="s">
        <v>255</v>
      </c>
      <c r="CX2" s="51" t="s">
        <v>260</v>
      </c>
      <c r="CY2" s="51" t="s">
        <v>261</v>
      </c>
      <c r="CZ2" s="51" t="s">
        <v>262</v>
      </c>
      <c r="DA2" s="51" t="s">
        <v>264</v>
      </c>
      <c r="DB2" s="51" t="s">
        <v>266</v>
      </c>
      <c r="DC2" s="51" t="s">
        <v>268</v>
      </c>
      <c r="DD2" s="60" t="s">
        <v>259</v>
      </c>
      <c r="DE2" s="51" t="s">
        <v>271</v>
      </c>
      <c r="DF2" s="51" t="s">
        <v>273</v>
      </c>
      <c r="DG2" s="51" t="s">
        <v>276</v>
      </c>
      <c r="DH2" s="31" t="s">
        <v>275</v>
      </c>
    </row>
    <row r="3" spans="1:112" ht="18" customHeight="1">
      <c r="A3" s="2" t="s">
        <v>1</v>
      </c>
      <c r="B3" s="6">
        <f t="shared" ref="B3:C3" si="0">SUM(B5:B6)</f>
        <v>173100000</v>
      </c>
      <c r="C3" s="32">
        <f t="shared" si="0"/>
        <v>0</v>
      </c>
      <c r="D3" s="32">
        <f t="shared" ref="D3:F3" si="1">SUM(D5:D6)</f>
        <v>0</v>
      </c>
      <c r="E3" s="32">
        <f t="shared" si="1"/>
        <v>20009.400000000001</v>
      </c>
      <c r="F3" s="32">
        <f t="shared" si="1"/>
        <v>0</v>
      </c>
      <c r="G3" s="32">
        <f t="shared" ref="G3:I3" si="2">SUM(G5:G6)</f>
        <v>43768</v>
      </c>
      <c r="H3" s="32">
        <f t="shared" si="2"/>
        <v>2296680</v>
      </c>
      <c r="I3" s="32">
        <f t="shared" si="2"/>
        <v>231568</v>
      </c>
      <c r="J3" s="32">
        <f t="shared" ref="J3:K3" si="3">SUM(J5:J6)</f>
        <v>47592</v>
      </c>
      <c r="K3" s="32">
        <f t="shared" si="3"/>
        <v>0</v>
      </c>
      <c r="L3" s="32">
        <f t="shared" ref="L3:M3" si="4">SUM(L5:L6)</f>
        <v>13260.36</v>
      </c>
      <c r="M3" s="32">
        <f t="shared" si="4"/>
        <v>0</v>
      </c>
      <c r="N3" s="32">
        <f t="shared" ref="N3:P3" si="5">SUM(N5:N6)</f>
        <v>213639</v>
      </c>
      <c r="O3" s="32">
        <f t="shared" si="5"/>
        <v>31168</v>
      </c>
      <c r="P3" s="32">
        <f t="shared" si="5"/>
        <v>696657.80999999994</v>
      </c>
      <c r="Q3" s="32">
        <f t="shared" ref="Q3:S3" si="6">SUM(Q5:Q6)</f>
        <v>12424</v>
      </c>
      <c r="R3" s="32">
        <f t="shared" si="6"/>
        <v>0</v>
      </c>
      <c r="S3" s="32">
        <f t="shared" si="6"/>
        <v>218206</v>
      </c>
      <c r="T3" s="32">
        <f t="shared" ref="T3:V3" si="7">SUM(T5:T6)</f>
        <v>0</v>
      </c>
      <c r="U3" s="32">
        <f t="shared" si="7"/>
        <v>0</v>
      </c>
      <c r="V3" s="32">
        <f t="shared" si="7"/>
        <v>47305</v>
      </c>
      <c r="W3" s="32">
        <f t="shared" ref="W3:Z3" si="8">SUM(W5:W6)</f>
        <v>235896</v>
      </c>
      <c r="X3" s="32">
        <f t="shared" si="8"/>
        <v>991505</v>
      </c>
      <c r="Y3" s="63">
        <f t="shared" si="8"/>
        <v>-17938.41</v>
      </c>
      <c r="Z3" s="32">
        <f t="shared" si="8"/>
        <v>0</v>
      </c>
      <c r="AA3" s="32">
        <f t="shared" ref="AA3:AC3" si="9">SUM(AA5:AA6)</f>
        <v>24560</v>
      </c>
      <c r="AB3" s="32">
        <f t="shared" si="9"/>
        <v>42474.1</v>
      </c>
      <c r="AC3" s="32">
        <f t="shared" si="9"/>
        <v>135000</v>
      </c>
      <c r="AD3" s="32">
        <f t="shared" ref="AD3:AE3" si="10">SUM(AD5:AD6)</f>
        <v>229563</v>
      </c>
      <c r="AE3" s="32">
        <f t="shared" si="10"/>
        <v>0</v>
      </c>
      <c r="AF3" s="32">
        <f t="shared" ref="AF3:AI3" si="11">SUM(AF5:AF6)</f>
        <v>792052.2</v>
      </c>
      <c r="AG3" s="32">
        <f t="shared" si="11"/>
        <v>15102.38</v>
      </c>
      <c r="AH3" s="32">
        <f t="shared" si="11"/>
        <v>137656.76</v>
      </c>
      <c r="AI3" s="32">
        <f t="shared" si="11"/>
        <v>0</v>
      </c>
      <c r="AJ3" s="32">
        <f t="shared" ref="AJ3:AM3" si="12">SUM(AJ5:AJ6)</f>
        <v>64200</v>
      </c>
      <c r="AK3" s="32">
        <f t="shared" si="12"/>
        <v>6136</v>
      </c>
      <c r="AL3" s="32">
        <f t="shared" si="12"/>
        <v>58500</v>
      </c>
      <c r="AM3" s="32">
        <f t="shared" si="12"/>
        <v>0</v>
      </c>
      <c r="AN3" s="32">
        <f t="shared" ref="AN3:AQ3" si="13">SUM(AN5:AN6)</f>
        <v>0</v>
      </c>
      <c r="AO3" s="32">
        <f t="shared" si="13"/>
        <v>187711</v>
      </c>
      <c r="AP3" s="32">
        <f t="shared" si="13"/>
        <v>109483.36</v>
      </c>
      <c r="AQ3" s="63">
        <f t="shared" si="13"/>
        <v>-9536000</v>
      </c>
      <c r="AR3" s="32">
        <f t="shared" ref="AR3:AT3" si="14">SUM(AR5:AR6)</f>
        <v>12272</v>
      </c>
      <c r="AS3" s="32">
        <f t="shared" si="14"/>
        <v>51869.45</v>
      </c>
      <c r="AT3" s="32">
        <f t="shared" si="14"/>
        <v>0</v>
      </c>
      <c r="AU3" s="32">
        <f t="shared" ref="AU3:AV3" si="15">SUM(AU5:AU6)</f>
        <v>72505.67</v>
      </c>
      <c r="AV3" s="32">
        <f t="shared" si="15"/>
        <v>17600</v>
      </c>
      <c r="AW3" s="32">
        <f t="shared" ref="AW3:AY3" si="16">SUM(AW5:AW6)</f>
        <v>194874</v>
      </c>
      <c r="AX3" s="32">
        <f t="shared" si="16"/>
        <v>0</v>
      </c>
      <c r="AY3" s="32">
        <f t="shared" si="16"/>
        <v>830000</v>
      </c>
      <c r="AZ3" s="32">
        <f t="shared" ref="AZ3:BB3" si="17">SUM(AZ5:AZ6)</f>
        <v>12440</v>
      </c>
      <c r="BA3" s="32">
        <f t="shared" si="17"/>
        <v>277774.98</v>
      </c>
      <c r="BB3" s="32">
        <f t="shared" si="17"/>
        <v>0</v>
      </c>
      <c r="BC3" s="32">
        <f t="shared" ref="BC3:BD3" si="18">SUM(BC5:BC6)</f>
        <v>34889.519999999997</v>
      </c>
      <c r="BD3" s="32">
        <f t="shared" si="18"/>
        <v>0</v>
      </c>
      <c r="BE3" s="32">
        <f t="shared" ref="BE3:BH3" si="19">SUM(BE5:BE6)</f>
        <v>28810</v>
      </c>
      <c r="BF3" s="32">
        <f t="shared" si="19"/>
        <v>14376</v>
      </c>
      <c r="BG3" s="32">
        <f t="shared" si="19"/>
        <v>888500</v>
      </c>
      <c r="BH3" s="32">
        <f t="shared" si="19"/>
        <v>0</v>
      </c>
      <c r="BI3" s="32">
        <f t="shared" ref="BI3:BJ3" si="20">SUM(BI5:BI6)</f>
        <v>221878.3</v>
      </c>
      <c r="BJ3" s="32">
        <f t="shared" si="20"/>
        <v>54131.4</v>
      </c>
      <c r="BK3" s="32">
        <f t="shared" ref="BK3:BM3" si="21">SUM(BK5:BK6)</f>
        <v>21714.7</v>
      </c>
      <c r="BL3" s="32">
        <f t="shared" si="21"/>
        <v>0</v>
      </c>
      <c r="BM3" s="32">
        <f t="shared" si="21"/>
        <v>0</v>
      </c>
      <c r="BN3" s="32">
        <f t="shared" ref="BN3:BO3" si="22">SUM(BN5:BN6)</f>
        <v>31301.11</v>
      </c>
      <c r="BO3" s="32">
        <f t="shared" si="22"/>
        <v>100532.94</v>
      </c>
      <c r="BP3" s="32">
        <f t="shared" ref="BP3:BR3" si="23">SUM(BP5:BP6)</f>
        <v>3720</v>
      </c>
      <c r="BQ3" s="32">
        <f t="shared" si="23"/>
        <v>22608</v>
      </c>
      <c r="BR3" s="32">
        <f t="shared" si="23"/>
        <v>0</v>
      </c>
      <c r="BS3" s="32">
        <f t="shared" ref="BS3:BT3" si="24">SUM(BS5:BS6)</f>
        <v>187722</v>
      </c>
      <c r="BT3" s="32">
        <f t="shared" si="24"/>
        <v>95393</v>
      </c>
      <c r="BU3" s="63">
        <f t="shared" ref="BU3:BW3" si="25">SUM(BU5:BU6)</f>
        <v>-6251</v>
      </c>
      <c r="BV3" s="32">
        <f t="shared" si="25"/>
        <v>0</v>
      </c>
      <c r="BW3" s="32">
        <f t="shared" si="25"/>
        <v>48042.720000000001</v>
      </c>
      <c r="BX3" s="32">
        <f t="shared" ref="BX3:CA3" si="26">SUM(BX5:BX6)</f>
        <v>16480</v>
      </c>
      <c r="BY3" s="32">
        <f t="shared" si="26"/>
        <v>20976</v>
      </c>
      <c r="BZ3" s="32">
        <f t="shared" si="26"/>
        <v>6789000</v>
      </c>
      <c r="CA3" s="32">
        <f t="shared" si="26"/>
        <v>0</v>
      </c>
      <c r="CB3" s="32">
        <f t="shared" ref="CB3:CC3" si="27">SUM(CB5:CB6)</f>
        <v>177541.06</v>
      </c>
      <c r="CC3" s="63">
        <f t="shared" si="27"/>
        <v>-15192</v>
      </c>
      <c r="CD3" s="32">
        <f t="shared" ref="CD3:CE3" si="28">SUM(CD5:CD6)</f>
        <v>50093</v>
      </c>
      <c r="CE3" s="32">
        <f t="shared" si="28"/>
        <v>0</v>
      </c>
      <c r="CF3" s="32">
        <f t="shared" ref="CF3:CH3" si="29">SUM(CF5:CF6)</f>
        <v>449547.3</v>
      </c>
      <c r="CG3" s="32">
        <f t="shared" si="29"/>
        <v>475522.31</v>
      </c>
      <c r="CH3" s="32">
        <f t="shared" si="29"/>
        <v>0</v>
      </c>
      <c r="CI3" s="32">
        <f t="shared" ref="CI3:CM3" si="30">SUM(CI5:CI6)</f>
        <v>28888</v>
      </c>
      <c r="CJ3" s="32">
        <f t="shared" si="30"/>
        <v>4900</v>
      </c>
      <c r="CK3" s="32">
        <f t="shared" si="30"/>
        <v>911500</v>
      </c>
      <c r="CL3" s="32">
        <f t="shared" si="30"/>
        <v>1057025.8600000001</v>
      </c>
      <c r="CM3" s="32">
        <f t="shared" si="30"/>
        <v>0</v>
      </c>
      <c r="CN3" s="32">
        <f t="shared" ref="CN3:CP3" si="31">SUM(CN5:CN6)</f>
        <v>162517</v>
      </c>
      <c r="CO3" s="32">
        <f t="shared" si="31"/>
        <v>81971.92</v>
      </c>
      <c r="CP3" s="32">
        <f t="shared" si="31"/>
        <v>0</v>
      </c>
      <c r="CQ3" s="32">
        <f t="shared" ref="CQ3:CS3" si="32">SUM(CQ5:CQ6)</f>
        <v>2474.16</v>
      </c>
      <c r="CR3" s="32">
        <f t="shared" si="32"/>
        <v>192306.76</v>
      </c>
      <c r="CS3" s="32">
        <f t="shared" si="32"/>
        <v>0</v>
      </c>
      <c r="CT3" s="32">
        <f t="shared" ref="CT3:CU3" si="33">SUM(CT5:CT6)</f>
        <v>21640</v>
      </c>
      <c r="CU3" s="32">
        <f t="shared" si="33"/>
        <v>216549</v>
      </c>
      <c r="CV3" s="32">
        <f t="shared" ref="CV3:CW3" si="34">SUM(CV5:CV6)</f>
        <v>175090</v>
      </c>
      <c r="CW3" s="32">
        <f t="shared" si="34"/>
        <v>0</v>
      </c>
      <c r="CX3" s="32">
        <f t="shared" ref="CX3:CZ3" si="35">SUM(CX5:CX6)</f>
        <v>24347.65</v>
      </c>
      <c r="CY3" s="32">
        <f t="shared" si="35"/>
        <v>12130</v>
      </c>
      <c r="CZ3" s="32">
        <f t="shared" si="35"/>
        <v>0</v>
      </c>
      <c r="DA3" s="32">
        <f t="shared" ref="DA3:DD3" si="36">SUM(DA5:DA6)</f>
        <v>207339</v>
      </c>
      <c r="DB3" s="63">
        <f t="shared" si="36"/>
        <v>-14263.89</v>
      </c>
      <c r="DC3" s="32">
        <f t="shared" si="36"/>
        <v>0</v>
      </c>
      <c r="DD3" s="32">
        <f t="shared" si="36"/>
        <v>86970.53</v>
      </c>
      <c r="DE3" s="32">
        <f t="shared" ref="DE3:DF3" si="37">SUM(DE5:DE6)</f>
        <v>0</v>
      </c>
      <c r="DF3" s="32">
        <f t="shared" si="37"/>
        <v>10290.950000000001</v>
      </c>
      <c r="DG3" s="32">
        <f t="shared" ref="DG3" si="38">SUM(DG5:DG6)</f>
        <v>0</v>
      </c>
      <c r="DH3" s="32">
        <f>SUM(DH5:DH6)</f>
        <v>184810528.35999998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133645000</v>
      </c>
      <c r="C5" s="34">
        <v>0</v>
      </c>
      <c r="D5" s="34">
        <v>0</v>
      </c>
      <c r="E5" s="34">
        <v>20009.400000000001</v>
      </c>
      <c r="F5" s="34">
        <v>0</v>
      </c>
      <c r="G5" s="34">
        <v>43768</v>
      </c>
      <c r="H5" s="34">
        <v>2296680</v>
      </c>
      <c r="I5" s="34">
        <v>231568</v>
      </c>
      <c r="J5" s="34">
        <v>47592</v>
      </c>
      <c r="K5" s="34">
        <v>0</v>
      </c>
      <c r="L5" s="34">
        <v>13260.36</v>
      </c>
      <c r="M5" s="34">
        <v>0</v>
      </c>
      <c r="N5" s="34">
        <v>213639</v>
      </c>
      <c r="O5" s="34">
        <v>31168</v>
      </c>
      <c r="P5" s="34">
        <v>85055.7</v>
      </c>
      <c r="Q5" s="34">
        <v>12424</v>
      </c>
      <c r="R5" s="34">
        <v>0</v>
      </c>
      <c r="S5" s="34">
        <v>218206</v>
      </c>
      <c r="T5" s="34">
        <v>0</v>
      </c>
      <c r="U5" s="34">
        <v>0</v>
      </c>
      <c r="V5" s="34">
        <v>47305</v>
      </c>
      <c r="W5" s="34">
        <v>235896</v>
      </c>
      <c r="X5" s="34">
        <v>620692</v>
      </c>
      <c r="Y5" s="59">
        <v>-17938.41</v>
      </c>
      <c r="Z5" s="34">
        <v>0</v>
      </c>
      <c r="AA5" s="34">
        <v>24560</v>
      </c>
      <c r="AB5" s="34">
        <v>42474.1</v>
      </c>
      <c r="AC5" s="34">
        <v>135000</v>
      </c>
      <c r="AD5" s="34">
        <v>229563</v>
      </c>
      <c r="AE5" s="34">
        <v>0</v>
      </c>
      <c r="AF5" s="34">
        <v>792052.2</v>
      </c>
      <c r="AG5" s="34">
        <v>15102.38</v>
      </c>
      <c r="AH5" s="34">
        <v>137656.76</v>
      </c>
      <c r="AI5" s="34">
        <v>0</v>
      </c>
      <c r="AJ5" s="34">
        <v>64200</v>
      </c>
      <c r="AK5" s="34">
        <v>6136</v>
      </c>
      <c r="AL5" s="34">
        <v>58500</v>
      </c>
      <c r="AM5" s="34">
        <v>0</v>
      </c>
      <c r="AN5" s="34">
        <v>0</v>
      </c>
      <c r="AO5" s="34">
        <v>187711</v>
      </c>
      <c r="AP5" s="34">
        <v>109483.36</v>
      </c>
      <c r="AQ5" s="34">
        <v>13449.88</v>
      </c>
      <c r="AR5" s="34">
        <v>12272</v>
      </c>
      <c r="AS5" s="34">
        <v>51869.45</v>
      </c>
      <c r="AT5" s="34">
        <v>0</v>
      </c>
      <c r="AU5" s="34">
        <v>72505.67</v>
      </c>
      <c r="AV5" s="34">
        <v>17600</v>
      </c>
      <c r="AW5" s="34">
        <v>194874</v>
      </c>
      <c r="AX5" s="34">
        <v>0</v>
      </c>
      <c r="AY5" s="34">
        <v>781000</v>
      </c>
      <c r="AZ5" s="34">
        <v>12440</v>
      </c>
      <c r="BA5" s="34">
        <v>277774.98</v>
      </c>
      <c r="BB5" s="34">
        <v>0</v>
      </c>
      <c r="BC5" s="34">
        <v>34889.519999999997</v>
      </c>
      <c r="BD5" s="34">
        <v>0</v>
      </c>
      <c r="BE5" s="34">
        <v>28810</v>
      </c>
      <c r="BF5" s="34">
        <v>14376</v>
      </c>
      <c r="BG5" s="34">
        <v>130803</v>
      </c>
      <c r="BH5" s="34">
        <v>0</v>
      </c>
      <c r="BI5" s="34">
        <v>221878.3</v>
      </c>
      <c r="BJ5" s="34">
        <v>54131.4</v>
      </c>
      <c r="BK5" s="34">
        <v>21714.7</v>
      </c>
      <c r="BL5" s="34">
        <v>0</v>
      </c>
      <c r="BM5" s="34">
        <v>0</v>
      </c>
      <c r="BN5" s="34">
        <v>31301.11</v>
      </c>
      <c r="BO5" s="34">
        <v>100532.94</v>
      </c>
      <c r="BP5" s="34">
        <v>3720</v>
      </c>
      <c r="BQ5" s="34">
        <v>22608</v>
      </c>
      <c r="BR5" s="34">
        <v>0</v>
      </c>
      <c r="BS5" s="34">
        <v>187722</v>
      </c>
      <c r="BT5" s="34">
        <v>95393</v>
      </c>
      <c r="BU5" s="59">
        <v>-6251</v>
      </c>
      <c r="BV5" s="34">
        <v>0</v>
      </c>
      <c r="BW5" s="34">
        <v>48042.720000000001</v>
      </c>
      <c r="BX5" s="34">
        <v>16480</v>
      </c>
      <c r="BY5" s="34">
        <v>20976</v>
      </c>
      <c r="BZ5" s="34">
        <v>6780731.5300000003</v>
      </c>
      <c r="CA5" s="34">
        <v>0</v>
      </c>
      <c r="CB5" s="34">
        <v>177541.06</v>
      </c>
      <c r="CC5" s="59">
        <v>-15192</v>
      </c>
      <c r="CD5" s="34">
        <v>50093</v>
      </c>
      <c r="CE5" s="34">
        <v>0</v>
      </c>
      <c r="CF5" s="34">
        <v>449547.3</v>
      </c>
      <c r="CG5" s="34">
        <v>475522.31</v>
      </c>
      <c r="CH5" s="34">
        <v>0</v>
      </c>
      <c r="CI5" s="34">
        <v>28888</v>
      </c>
      <c r="CJ5" s="34">
        <v>4900</v>
      </c>
      <c r="CK5" s="34">
        <v>911500</v>
      </c>
      <c r="CL5" s="34">
        <v>1057025.8600000001</v>
      </c>
      <c r="CM5" s="34">
        <v>0</v>
      </c>
      <c r="CN5" s="34">
        <v>162517</v>
      </c>
      <c r="CO5" s="34">
        <v>81971.92</v>
      </c>
      <c r="CP5" s="34">
        <v>0</v>
      </c>
      <c r="CQ5" s="34">
        <v>2474.16</v>
      </c>
      <c r="CR5" s="34">
        <v>192306.76</v>
      </c>
      <c r="CS5" s="34">
        <v>0</v>
      </c>
      <c r="CT5" s="34">
        <v>21640</v>
      </c>
      <c r="CU5" s="34">
        <v>216549</v>
      </c>
      <c r="CV5" s="34">
        <v>175090</v>
      </c>
      <c r="CW5" s="34">
        <v>0</v>
      </c>
      <c r="CX5" s="34">
        <v>24347.65</v>
      </c>
      <c r="CY5" s="34">
        <v>12130</v>
      </c>
      <c r="CZ5" s="34">
        <v>0</v>
      </c>
      <c r="DA5" s="34">
        <v>207339</v>
      </c>
      <c r="DB5" s="59">
        <v>-14263.89</v>
      </c>
      <c r="DC5" s="34">
        <v>0</v>
      </c>
      <c r="DD5" s="34">
        <v>86970.53</v>
      </c>
      <c r="DE5" s="34">
        <v>0</v>
      </c>
      <c r="DF5" s="34">
        <v>10290.950000000001</v>
      </c>
      <c r="DG5" s="34">
        <v>0</v>
      </c>
      <c r="DH5" s="34">
        <f>SUM(B5:DG5)</f>
        <v>153107597.66</v>
      </c>
    </row>
    <row r="6" spans="1:112" ht="14.25" customHeight="1">
      <c r="A6" s="1" t="s">
        <v>13</v>
      </c>
      <c r="B6" s="5">
        <v>39455000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611602.11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370813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0</v>
      </c>
      <c r="AM6" s="34">
        <v>0</v>
      </c>
      <c r="AN6" s="34">
        <v>0</v>
      </c>
      <c r="AO6" s="34">
        <v>0</v>
      </c>
      <c r="AP6" s="34">
        <v>0</v>
      </c>
      <c r="AQ6" s="59">
        <v>-9549449.8800000008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49000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757697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8268.4699999999993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0</v>
      </c>
      <c r="CU6" s="34">
        <v>0</v>
      </c>
      <c r="CV6" s="34">
        <v>0</v>
      </c>
      <c r="CW6" s="34">
        <v>0</v>
      </c>
      <c r="CX6" s="34">
        <v>0</v>
      </c>
      <c r="CY6" s="34">
        <v>0</v>
      </c>
      <c r="CZ6" s="34">
        <v>0</v>
      </c>
      <c r="DA6" s="34">
        <v>0</v>
      </c>
      <c r="DB6" s="34">
        <v>0</v>
      </c>
      <c r="DC6" s="34">
        <v>0</v>
      </c>
      <c r="DD6" s="34">
        <v>0</v>
      </c>
      <c r="DE6" s="34">
        <v>0</v>
      </c>
      <c r="DF6" s="34">
        <v>0</v>
      </c>
      <c r="DG6" s="34">
        <v>0</v>
      </c>
      <c r="DH6" s="34">
        <f>SUM(B6:DG6)</f>
        <v>31702930.699999996</v>
      </c>
    </row>
    <row r="7" spans="1:112" ht="18" customHeight="1" thickBot="1">
      <c r="A7" s="8" t="s">
        <v>2</v>
      </c>
      <c r="B7" s="9">
        <v>14342000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343100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700000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1426384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1540000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1726000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66">
        <v>-5244000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1090000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v>0</v>
      </c>
      <c r="CT7" s="35">
        <v>0</v>
      </c>
      <c r="CU7" s="35">
        <v>1180000</v>
      </c>
      <c r="CV7" s="35">
        <v>0</v>
      </c>
      <c r="CW7" s="35">
        <v>0</v>
      </c>
      <c r="CX7" s="35">
        <v>0</v>
      </c>
      <c r="CY7" s="35">
        <v>0</v>
      </c>
      <c r="CZ7" s="35">
        <v>0</v>
      </c>
      <c r="DA7" s="35">
        <v>0</v>
      </c>
      <c r="DB7" s="35">
        <v>0</v>
      </c>
      <c r="DC7" s="35">
        <v>0</v>
      </c>
      <c r="DD7" s="35">
        <v>0</v>
      </c>
      <c r="DE7" s="35">
        <v>0</v>
      </c>
      <c r="DF7" s="35">
        <v>0</v>
      </c>
      <c r="DG7" s="35">
        <v>0</v>
      </c>
      <c r="DH7" s="35">
        <f>SUM(B7:DG7)</f>
        <v>17103484</v>
      </c>
    </row>
    <row r="8" spans="1:112" ht="27" customHeight="1" thickBot="1">
      <c r="A8" s="14" t="s">
        <v>3</v>
      </c>
      <c r="B8" s="15">
        <f t="shared" ref="B8:C8" si="39">SUM(B3,B7)</f>
        <v>187442000</v>
      </c>
      <c r="C8" s="36">
        <f t="shared" si="39"/>
        <v>0</v>
      </c>
      <c r="D8" s="36">
        <f t="shared" ref="D8:F8" si="40">SUM(D3,D7)</f>
        <v>0</v>
      </c>
      <c r="E8" s="36">
        <f t="shared" si="40"/>
        <v>20009.400000000001</v>
      </c>
      <c r="F8" s="36">
        <f t="shared" si="40"/>
        <v>0</v>
      </c>
      <c r="G8" s="36">
        <f t="shared" ref="G8:I8" si="41">SUM(G3,G7)</f>
        <v>43768</v>
      </c>
      <c r="H8" s="36">
        <f t="shared" si="41"/>
        <v>2639780</v>
      </c>
      <c r="I8" s="36">
        <f t="shared" si="41"/>
        <v>231568</v>
      </c>
      <c r="J8" s="36">
        <f t="shared" ref="J8:K8" si="42">SUM(J3,J7)</f>
        <v>47592</v>
      </c>
      <c r="K8" s="36">
        <f t="shared" si="42"/>
        <v>0</v>
      </c>
      <c r="L8" s="36">
        <f t="shared" ref="L8:M8" si="43">SUM(L3,L7)</f>
        <v>13260.36</v>
      </c>
      <c r="M8" s="36">
        <f t="shared" si="43"/>
        <v>0</v>
      </c>
      <c r="N8" s="36">
        <f t="shared" ref="N8:P8" si="44">SUM(N3,N7)</f>
        <v>213639</v>
      </c>
      <c r="O8" s="36">
        <f t="shared" si="44"/>
        <v>31168</v>
      </c>
      <c r="P8" s="36">
        <f t="shared" si="44"/>
        <v>696657.80999999994</v>
      </c>
      <c r="Q8" s="36">
        <f t="shared" ref="Q8:S8" si="45">SUM(Q3,Q7)</f>
        <v>12424</v>
      </c>
      <c r="R8" s="36">
        <f t="shared" si="45"/>
        <v>0</v>
      </c>
      <c r="S8" s="36">
        <f t="shared" si="45"/>
        <v>218206</v>
      </c>
      <c r="T8" s="36">
        <f t="shared" ref="T8:V8" si="46">SUM(T3,T7)</f>
        <v>0</v>
      </c>
      <c r="U8" s="36">
        <f t="shared" si="46"/>
        <v>0</v>
      </c>
      <c r="V8" s="36">
        <f t="shared" si="46"/>
        <v>47305</v>
      </c>
      <c r="W8" s="36">
        <f t="shared" ref="W8:Z8" si="47">SUM(W3,W7)</f>
        <v>235896</v>
      </c>
      <c r="X8" s="36">
        <f t="shared" si="47"/>
        <v>991505</v>
      </c>
      <c r="Y8" s="64">
        <f t="shared" si="47"/>
        <v>-17938.41</v>
      </c>
      <c r="Z8" s="36">
        <f t="shared" si="47"/>
        <v>0</v>
      </c>
      <c r="AA8" s="36">
        <f t="shared" ref="AA8:AC8" si="48">SUM(AA3,AA7)</f>
        <v>24560</v>
      </c>
      <c r="AB8" s="36">
        <f t="shared" si="48"/>
        <v>42474.1</v>
      </c>
      <c r="AC8" s="36">
        <f t="shared" si="48"/>
        <v>835000</v>
      </c>
      <c r="AD8" s="36">
        <f t="shared" ref="AD8:AE8" si="49">SUM(AD3,AD7)</f>
        <v>229563</v>
      </c>
      <c r="AE8" s="36">
        <f t="shared" si="49"/>
        <v>0</v>
      </c>
      <c r="AF8" s="36">
        <f t="shared" ref="AF8:AI8" si="50">SUM(AF3,AF7)</f>
        <v>792052.2</v>
      </c>
      <c r="AG8" s="36">
        <f t="shared" si="50"/>
        <v>15102.38</v>
      </c>
      <c r="AH8" s="36">
        <f t="shared" si="50"/>
        <v>137656.76</v>
      </c>
      <c r="AI8" s="36">
        <f t="shared" si="50"/>
        <v>0</v>
      </c>
      <c r="AJ8" s="36">
        <f t="shared" ref="AJ8:AM8" si="51">SUM(AJ3,AJ7)</f>
        <v>64200</v>
      </c>
      <c r="AK8" s="36">
        <f t="shared" si="51"/>
        <v>6136</v>
      </c>
      <c r="AL8" s="36">
        <f t="shared" si="51"/>
        <v>58500</v>
      </c>
      <c r="AM8" s="36">
        <f t="shared" si="51"/>
        <v>0</v>
      </c>
      <c r="AN8" s="36">
        <f t="shared" ref="AN8:AQ8" si="52">SUM(AN3,AN7)</f>
        <v>0</v>
      </c>
      <c r="AO8" s="36">
        <f t="shared" si="52"/>
        <v>187711</v>
      </c>
      <c r="AP8" s="36">
        <f t="shared" si="52"/>
        <v>109483.36</v>
      </c>
      <c r="AQ8" s="64">
        <f t="shared" si="52"/>
        <v>-8109616</v>
      </c>
      <c r="AR8" s="36">
        <f t="shared" ref="AR8:AT8" si="53">SUM(AR3,AR7)</f>
        <v>12272</v>
      </c>
      <c r="AS8" s="36">
        <f t="shared" si="53"/>
        <v>51869.45</v>
      </c>
      <c r="AT8" s="36">
        <f t="shared" si="53"/>
        <v>0</v>
      </c>
      <c r="AU8" s="36">
        <f t="shared" ref="AU8:AV8" si="54">SUM(AU3,AU7)</f>
        <v>72505.67</v>
      </c>
      <c r="AV8" s="36">
        <f t="shared" si="54"/>
        <v>17600</v>
      </c>
      <c r="AW8" s="36">
        <f t="shared" ref="AW8:AY8" si="55">SUM(AW3,AW7)</f>
        <v>194874</v>
      </c>
      <c r="AX8" s="36">
        <f t="shared" si="55"/>
        <v>0</v>
      </c>
      <c r="AY8" s="36">
        <f t="shared" si="55"/>
        <v>2370000</v>
      </c>
      <c r="AZ8" s="36">
        <f t="shared" ref="AZ8:BB8" si="56">SUM(AZ3,AZ7)</f>
        <v>12440</v>
      </c>
      <c r="BA8" s="36">
        <f t="shared" si="56"/>
        <v>277774.98</v>
      </c>
      <c r="BB8" s="36">
        <f t="shared" si="56"/>
        <v>0</v>
      </c>
      <c r="BC8" s="36">
        <f t="shared" ref="BC8:BD8" si="57">SUM(BC3,BC7)</f>
        <v>34889.519999999997</v>
      </c>
      <c r="BD8" s="36">
        <f t="shared" si="57"/>
        <v>0</v>
      </c>
      <c r="BE8" s="36">
        <f t="shared" ref="BE8:BH8" si="58">SUM(BE3,BE7)</f>
        <v>28810</v>
      </c>
      <c r="BF8" s="36">
        <f t="shared" si="58"/>
        <v>14376</v>
      </c>
      <c r="BG8" s="36">
        <f t="shared" si="58"/>
        <v>2614500</v>
      </c>
      <c r="BH8" s="36">
        <f t="shared" si="58"/>
        <v>0</v>
      </c>
      <c r="BI8" s="36">
        <f t="shared" ref="BI8:BJ8" si="59">SUM(BI3,BI7)</f>
        <v>221878.3</v>
      </c>
      <c r="BJ8" s="36">
        <f t="shared" si="59"/>
        <v>54131.4</v>
      </c>
      <c r="BK8" s="36">
        <f t="shared" ref="BK8:BM8" si="60">SUM(BK3,BK7)</f>
        <v>21714.7</v>
      </c>
      <c r="BL8" s="36">
        <f t="shared" si="60"/>
        <v>0</v>
      </c>
      <c r="BM8" s="36">
        <f t="shared" si="60"/>
        <v>0</v>
      </c>
      <c r="BN8" s="36">
        <f t="shared" ref="BN8:BO8" si="61">SUM(BN3,BN7)</f>
        <v>31301.11</v>
      </c>
      <c r="BO8" s="36">
        <f t="shared" si="61"/>
        <v>100532.94</v>
      </c>
      <c r="BP8" s="36">
        <f t="shared" ref="BP8:BR8" si="62">SUM(BP3,BP7)</f>
        <v>3720</v>
      </c>
      <c r="BQ8" s="36">
        <f t="shared" si="62"/>
        <v>22608</v>
      </c>
      <c r="BR8" s="36">
        <f t="shared" si="62"/>
        <v>0</v>
      </c>
      <c r="BS8" s="36">
        <f t="shared" ref="BS8:BT8" si="63">SUM(BS3,BS7)</f>
        <v>187722</v>
      </c>
      <c r="BT8" s="36">
        <f t="shared" si="63"/>
        <v>95393</v>
      </c>
      <c r="BU8" s="64">
        <f t="shared" ref="BU8:BW8" si="64">SUM(BU3,BU7)</f>
        <v>-6251</v>
      </c>
      <c r="BV8" s="36">
        <f t="shared" si="64"/>
        <v>0</v>
      </c>
      <c r="BW8" s="36">
        <f t="shared" si="64"/>
        <v>48042.720000000001</v>
      </c>
      <c r="BX8" s="36">
        <f t="shared" ref="BX8:CA8" si="65">SUM(BX3,BX7)</f>
        <v>16480</v>
      </c>
      <c r="BY8" s="36">
        <f t="shared" si="65"/>
        <v>20976</v>
      </c>
      <c r="BZ8" s="36">
        <f t="shared" si="65"/>
        <v>1545000</v>
      </c>
      <c r="CA8" s="36">
        <f t="shared" si="65"/>
        <v>0</v>
      </c>
      <c r="CB8" s="36">
        <f t="shared" ref="CB8:CC8" si="66">SUM(CB3,CB7)</f>
        <v>177541.06</v>
      </c>
      <c r="CC8" s="64">
        <f t="shared" si="66"/>
        <v>-15192</v>
      </c>
      <c r="CD8" s="36">
        <f t="shared" ref="CD8:CE8" si="67">SUM(CD3,CD7)</f>
        <v>50093</v>
      </c>
      <c r="CE8" s="36">
        <f t="shared" si="67"/>
        <v>0</v>
      </c>
      <c r="CF8" s="36">
        <f t="shared" ref="CF8:CH8" si="68">SUM(CF3,CF7)</f>
        <v>449547.3</v>
      </c>
      <c r="CG8" s="36">
        <f t="shared" si="68"/>
        <v>475522.31</v>
      </c>
      <c r="CH8" s="36">
        <f t="shared" si="68"/>
        <v>0</v>
      </c>
      <c r="CI8" s="36">
        <f t="shared" ref="CI8:CM8" si="69">SUM(CI3,CI7)</f>
        <v>28888</v>
      </c>
      <c r="CJ8" s="36">
        <f t="shared" si="69"/>
        <v>4900</v>
      </c>
      <c r="CK8" s="36">
        <f t="shared" si="69"/>
        <v>2001500</v>
      </c>
      <c r="CL8" s="36">
        <f t="shared" si="69"/>
        <v>1057025.8600000001</v>
      </c>
      <c r="CM8" s="36">
        <f t="shared" si="69"/>
        <v>0</v>
      </c>
      <c r="CN8" s="36">
        <f t="shared" ref="CN8:CP8" si="70">SUM(CN3,CN7)</f>
        <v>162517</v>
      </c>
      <c r="CO8" s="36">
        <f t="shared" si="70"/>
        <v>81971.92</v>
      </c>
      <c r="CP8" s="36">
        <f t="shared" si="70"/>
        <v>0</v>
      </c>
      <c r="CQ8" s="36">
        <f t="shared" ref="CQ8:CS8" si="71">SUM(CQ3,CQ7)</f>
        <v>2474.16</v>
      </c>
      <c r="CR8" s="36">
        <f t="shared" si="71"/>
        <v>192306.76</v>
      </c>
      <c r="CS8" s="36">
        <f t="shared" si="71"/>
        <v>0</v>
      </c>
      <c r="CT8" s="36">
        <f t="shared" ref="CT8:CU8" si="72">SUM(CT3,CT7)</f>
        <v>21640</v>
      </c>
      <c r="CU8" s="36">
        <f t="shared" si="72"/>
        <v>1396549</v>
      </c>
      <c r="CV8" s="36">
        <f t="shared" ref="CV8:CW8" si="73">SUM(CV3,CV7)</f>
        <v>175090</v>
      </c>
      <c r="CW8" s="36">
        <f t="shared" si="73"/>
        <v>0</v>
      </c>
      <c r="CX8" s="36">
        <f t="shared" ref="CX8:CZ8" si="74">SUM(CX3,CX7)</f>
        <v>24347.65</v>
      </c>
      <c r="CY8" s="36">
        <f t="shared" si="74"/>
        <v>12130</v>
      </c>
      <c r="CZ8" s="36">
        <f t="shared" si="74"/>
        <v>0</v>
      </c>
      <c r="DA8" s="36">
        <f t="shared" ref="DA8:DD8" si="75">SUM(DA3,DA7)</f>
        <v>207339</v>
      </c>
      <c r="DB8" s="64">
        <f t="shared" si="75"/>
        <v>-14263.89</v>
      </c>
      <c r="DC8" s="36">
        <f t="shared" si="75"/>
        <v>0</v>
      </c>
      <c r="DD8" s="36">
        <f t="shared" si="75"/>
        <v>86970.53</v>
      </c>
      <c r="DE8" s="36">
        <f t="shared" ref="DE8:DF8" si="76">SUM(DE3,DE7)</f>
        <v>0</v>
      </c>
      <c r="DF8" s="36">
        <f t="shared" si="76"/>
        <v>10290.950000000001</v>
      </c>
      <c r="DG8" s="36">
        <f t="shared" ref="DG8" si="77">SUM(DG3,DG7)</f>
        <v>0</v>
      </c>
      <c r="DH8" s="36">
        <f>SUM(DH3,DH7)</f>
        <v>201914012.35999998</v>
      </c>
    </row>
    <row r="9" spans="1:112" ht="18" customHeight="1">
      <c r="A9" s="10" t="s">
        <v>4</v>
      </c>
      <c r="B9" s="11">
        <f t="shared" ref="B9:C9" si="78">SUM(B11:B12)</f>
        <v>184475000</v>
      </c>
      <c r="C9" s="37">
        <f t="shared" si="78"/>
        <v>0</v>
      </c>
      <c r="D9" s="37">
        <f t="shared" ref="D9" si="79">SUM(D11:D12)</f>
        <v>0</v>
      </c>
      <c r="E9" s="37">
        <f t="shared" ref="E9:F9" si="80">SUM(E11:E12)</f>
        <v>20009.400000000001</v>
      </c>
      <c r="F9" s="37">
        <f t="shared" si="80"/>
        <v>0</v>
      </c>
      <c r="G9" s="37">
        <f t="shared" ref="G9:I9" si="81">SUM(G11:G12)</f>
        <v>43768</v>
      </c>
      <c r="H9" s="37">
        <f t="shared" si="81"/>
        <v>2639780</v>
      </c>
      <c r="I9" s="37">
        <f t="shared" si="81"/>
        <v>231568</v>
      </c>
      <c r="J9" s="37">
        <f t="shared" ref="J9:K9" si="82">SUM(J11:J12)</f>
        <v>47592</v>
      </c>
      <c r="K9" s="37">
        <f t="shared" si="82"/>
        <v>0</v>
      </c>
      <c r="L9" s="37">
        <f t="shared" ref="L9:M9" si="83">SUM(L11:L12)</f>
        <v>13260.36</v>
      </c>
      <c r="M9" s="37">
        <f t="shared" si="83"/>
        <v>0</v>
      </c>
      <c r="N9" s="37">
        <f t="shared" ref="N9:P9" si="84">SUM(N11:N12)</f>
        <v>213639</v>
      </c>
      <c r="O9" s="37">
        <f t="shared" si="84"/>
        <v>31168</v>
      </c>
      <c r="P9" s="37">
        <f t="shared" si="84"/>
        <v>696657.80999999994</v>
      </c>
      <c r="Q9" s="37">
        <f t="shared" ref="Q9:S9" si="85">SUM(Q11:Q12)</f>
        <v>12424</v>
      </c>
      <c r="R9" s="37">
        <f t="shared" si="85"/>
        <v>0</v>
      </c>
      <c r="S9" s="37">
        <f t="shared" si="85"/>
        <v>218206</v>
      </c>
      <c r="T9" s="37">
        <f t="shared" ref="T9:V9" si="86">SUM(T11:T12)</f>
        <v>0</v>
      </c>
      <c r="U9" s="37">
        <f t="shared" si="86"/>
        <v>0</v>
      </c>
      <c r="V9" s="37">
        <f t="shared" si="86"/>
        <v>47305</v>
      </c>
      <c r="W9" s="37">
        <f t="shared" ref="W9:Z9" si="87">SUM(W11:W12)</f>
        <v>235896</v>
      </c>
      <c r="X9" s="37">
        <f t="shared" si="87"/>
        <v>991505</v>
      </c>
      <c r="Y9" s="65">
        <f t="shared" si="87"/>
        <v>-17938.41</v>
      </c>
      <c r="Z9" s="37">
        <f t="shared" si="87"/>
        <v>0</v>
      </c>
      <c r="AA9" s="37">
        <f t="shared" ref="AA9:AC9" si="88">SUM(AA11:AA12)</f>
        <v>24560</v>
      </c>
      <c r="AB9" s="37">
        <f t="shared" si="88"/>
        <v>42474.1</v>
      </c>
      <c r="AC9" s="37">
        <f t="shared" si="88"/>
        <v>1135000</v>
      </c>
      <c r="AD9" s="37">
        <f t="shared" ref="AD9:AE9" si="89">SUM(AD11:AD12)</f>
        <v>229563</v>
      </c>
      <c r="AE9" s="37">
        <f t="shared" si="89"/>
        <v>0</v>
      </c>
      <c r="AF9" s="37">
        <f t="shared" ref="AF9:AI9" si="90">SUM(AF11:AF12)</f>
        <v>792052.2</v>
      </c>
      <c r="AG9" s="37">
        <f t="shared" si="90"/>
        <v>15102.38</v>
      </c>
      <c r="AH9" s="37">
        <f t="shared" si="90"/>
        <v>137656.76</v>
      </c>
      <c r="AI9" s="37">
        <f t="shared" si="90"/>
        <v>0</v>
      </c>
      <c r="AJ9" s="37">
        <f t="shared" ref="AJ9:AM9" si="91">SUM(AJ11:AJ12)</f>
        <v>64200</v>
      </c>
      <c r="AK9" s="37">
        <f t="shared" si="91"/>
        <v>6136</v>
      </c>
      <c r="AL9" s="37">
        <f t="shared" si="91"/>
        <v>58500</v>
      </c>
      <c r="AM9" s="37">
        <f t="shared" si="91"/>
        <v>0</v>
      </c>
      <c r="AN9" s="37">
        <f t="shared" ref="AN9:AQ9" si="92">SUM(AN11:AN12)</f>
        <v>0</v>
      </c>
      <c r="AO9" s="37">
        <f t="shared" si="92"/>
        <v>187711</v>
      </c>
      <c r="AP9" s="37">
        <f t="shared" si="92"/>
        <v>109483.36</v>
      </c>
      <c r="AQ9" s="65">
        <f t="shared" si="92"/>
        <v>-8109616</v>
      </c>
      <c r="AR9" s="37">
        <f t="shared" ref="AR9:AT9" si="93">SUM(AR11:AR12)</f>
        <v>12272</v>
      </c>
      <c r="AS9" s="37">
        <f t="shared" si="93"/>
        <v>51869.45</v>
      </c>
      <c r="AT9" s="37">
        <f t="shared" si="93"/>
        <v>0</v>
      </c>
      <c r="AU9" s="37">
        <f t="shared" ref="AU9:AV9" si="94">SUM(AU11:AU12)</f>
        <v>72505.67</v>
      </c>
      <c r="AV9" s="37">
        <f t="shared" si="94"/>
        <v>17600</v>
      </c>
      <c r="AW9" s="37">
        <f t="shared" ref="AW9:AY9" si="95">SUM(AW11:AW12)</f>
        <v>194874</v>
      </c>
      <c r="AX9" s="37">
        <f t="shared" si="95"/>
        <v>0</v>
      </c>
      <c r="AY9" s="37">
        <f t="shared" si="95"/>
        <v>2370000</v>
      </c>
      <c r="AZ9" s="37">
        <f t="shared" ref="AZ9:BB9" si="96">SUM(AZ11:AZ12)</f>
        <v>12440</v>
      </c>
      <c r="BA9" s="37">
        <f t="shared" si="96"/>
        <v>277774.98</v>
      </c>
      <c r="BB9" s="37">
        <f t="shared" si="96"/>
        <v>0</v>
      </c>
      <c r="BC9" s="37">
        <f t="shared" ref="BC9:BD9" si="97">SUM(BC11:BC12)</f>
        <v>34889.519999999997</v>
      </c>
      <c r="BD9" s="37">
        <f t="shared" si="97"/>
        <v>0</v>
      </c>
      <c r="BE9" s="37">
        <f t="shared" ref="BE9:BH9" si="98">SUM(BE11:BE12)</f>
        <v>28810</v>
      </c>
      <c r="BF9" s="37">
        <f t="shared" si="98"/>
        <v>14376</v>
      </c>
      <c r="BG9" s="37">
        <f t="shared" si="98"/>
        <v>2614500</v>
      </c>
      <c r="BH9" s="37">
        <f t="shared" si="98"/>
        <v>0</v>
      </c>
      <c r="BI9" s="37">
        <f t="shared" ref="BI9:BJ9" si="99">SUM(BI11:BI12)</f>
        <v>221878.3</v>
      </c>
      <c r="BJ9" s="37">
        <f t="shared" si="99"/>
        <v>54131.4</v>
      </c>
      <c r="BK9" s="37">
        <f t="shared" ref="BK9:BM9" si="100">SUM(BK11:BK12)</f>
        <v>21714.7</v>
      </c>
      <c r="BL9" s="37">
        <f t="shared" si="100"/>
        <v>0</v>
      </c>
      <c r="BM9" s="37">
        <f t="shared" si="100"/>
        <v>0</v>
      </c>
      <c r="BN9" s="37">
        <f t="shared" ref="BN9:BO9" si="101">SUM(BN11:BN12)</f>
        <v>31301.11</v>
      </c>
      <c r="BO9" s="37">
        <f t="shared" si="101"/>
        <v>100532.94</v>
      </c>
      <c r="BP9" s="37">
        <f t="shared" ref="BP9:BR9" si="102">SUM(BP11:BP12)</f>
        <v>3720</v>
      </c>
      <c r="BQ9" s="37">
        <f t="shared" si="102"/>
        <v>22608</v>
      </c>
      <c r="BR9" s="37">
        <f t="shared" si="102"/>
        <v>0</v>
      </c>
      <c r="BS9" s="37">
        <f t="shared" ref="BS9:BT9" si="103">SUM(BS11:BS12)</f>
        <v>187722</v>
      </c>
      <c r="BT9" s="37">
        <f t="shared" si="103"/>
        <v>95393</v>
      </c>
      <c r="BU9" s="65">
        <f t="shared" ref="BU9:BW9" si="104">SUM(BU11:BU12)</f>
        <v>-6251</v>
      </c>
      <c r="BV9" s="37">
        <f t="shared" si="104"/>
        <v>0</v>
      </c>
      <c r="BW9" s="37">
        <f t="shared" si="104"/>
        <v>48042.720000000001</v>
      </c>
      <c r="BX9" s="37">
        <f t="shared" ref="BX9:CA9" si="105">SUM(BX11:BX12)</f>
        <v>16480</v>
      </c>
      <c r="BY9" s="37">
        <f t="shared" si="105"/>
        <v>20976</v>
      </c>
      <c r="BZ9" s="37">
        <f t="shared" si="105"/>
        <v>1545000</v>
      </c>
      <c r="CA9" s="37">
        <f t="shared" si="105"/>
        <v>0</v>
      </c>
      <c r="CB9" s="37">
        <f t="shared" ref="CB9:CC9" si="106">SUM(CB11:CB12)</f>
        <v>177541.06</v>
      </c>
      <c r="CC9" s="65">
        <f t="shared" si="106"/>
        <v>-15192</v>
      </c>
      <c r="CD9" s="37">
        <f t="shared" ref="CD9:CE9" si="107">SUM(CD11:CD12)</f>
        <v>50093</v>
      </c>
      <c r="CE9" s="37">
        <f t="shared" si="107"/>
        <v>0</v>
      </c>
      <c r="CF9" s="37">
        <f t="shared" ref="CF9:CH9" si="108">SUM(CF11:CF12)</f>
        <v>449547.3</v>
      </c>
      <c r="CG9" s="37">
        <f t="shared" si="108"/>
        <v>475522.31</v>
      </c>
      <c r="CH9" s="37">
        <f t="shared" si="108"/>
        <v>0</v>
      </c>
      <c r="CI9" s="37">
        <f t="shared" ref="CI9:CM9" si="109">SUM(CI11:CI12)</f>
        <v>28888</v>
      </c>
      <c r="CJ9" s="37">
        <f t="shared" si="109"/>
        <v>4900</v>
      </c>
      <c r="CK9" s="37">
        <f t="shared" si="109"/>
        <v>2001500</v>
      </c>
      <c r="CL9" s="37">
        <f t="shared" si="109"/>
        <v>1057025.8600000001</v>
      </c>
      <c r="CM9" s="37">
        <f t="shared" si="109"/>
        <v>0</v>
      </c>
      <c r="CN9" s="37">
        <f t="shared" ref="CN9:CP9" si="110">SUM(CN11:CN12)</f>
        <v>162517</v>
      </c>
      <c r="CO9" s="37">
        <f t="shared" si="110"/>
        <v>81971.92</v>
      </c>
      <c r="CP9" s="37">
        <f t="shared" si="110"/>
        <v>0</v>
      </c>
      <c r="CQ9" s="37">
        <f t="shared" ref="CQ9:CS9" si="111">SUM(CQ11:CQ12)</f>
        <v>2474.16</v>
      </c>
      <c r="CR9" s="37">
        <f t="shared" si="111"/>
        <v>192306.76</v>
      </c>
      <c r="CS9" s="37">
        <f t="shared" si="111"/>
        <v>0</v>
      </c>
      <c r="CT9" s="37">
        <f t="shared" ref="CT9:CU9" si="112">SUM(CT11:CT12)</f>
        <v>21640</v>
      </c>
      <c r="CU9" s="37">
        <f t="shared" si="112"/>
        <v>1396549</v>
      </c>
      <c r="CV9" s="37">
        <f t="shared" ref="CV9:CW9" si="113">SUM(CV11:CV12)</f>
        <v>175090</v>
      </c>
      <c r="CW9" s="37">
        <f t="shared" si="113"/>
        <v>0</v>
      </c>
      <c r="CX9" s="37">
        <f t="shared" ref="CX9:CZ9" si="114">SUM(CX11:CX12)</f>
        <v>24347.65</v>
      </c>
      <c r="CY9" s="37">
        <f t="shared" si="114"/>
        <v>12130</v>
      </c>
      <c r="CZ9" s="37">
        <f t="shared" si="114"/>
        <v>0</v>
      </c>
      <c r="DA9" s="37">
        <f t="shared" ref="DA9:DD9" si="115">SUM(DA11:DA12)</f>
        <v>207339</v>
      </c>
      <c r="DB9" s="65">
        <f t="shared" si="115"/>
        <v>-14263.89</v>
      </c>
      <c r="DC9" s="37">
        <f t="shared" si="115"/>
        <v>0</v>
      </c>
      <c r="DD9" s="37">
        <f t="shared" si="115"/>
        <v>86970.53</v>
      </c>
      <c r="DE9" s="37">
        <f t="shared" ref="DE9:DF9" si="116">SUM(DE11:DE12)</f>
        <v>0</v>
      </c>
      <c r="DF9" s="37">
        <f t="shared" si="116"/>
        <v>10290.950000000001</v>
      </c>
      <c r="DG9" s="37">
        <f t="shared" ref="DG9" si="117">SUM(DG11:DG12)</f>
        <v>0</v>
      </c>
      <c r="DH9" s="37">
        <f>SUM(DH11:DH12)</f>
        <v>199247012.36000001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141165000</v>
      </c>
      <c r="C11" s="34">
        <v>0</v>
      </c>
      <c r="D11" s="59">
        <v>-125000</v>
      </c>
      <c r="E11" s="34">
        <v>20009.400000000001</v>
      </c>
      <c r="F11" s="34">
        <v>0</v>
      </c>
      <c r="G11" s="34">
        <v>43768</v>
      </c>
      <c r="H11" s="34">
        <v>2519680</v>
      </c>
      <c r="I11" s="34">
        <v>231568</v>
      </c>
      <c r="J11" s="34">
        <v>47592</v>
      </c>
      <c r="K11" s="34">
        <v>0</v>
      </c>
      <c r="L11" s="34">
        <v>13260.36</v>
      </c>
      <c r="M11" s="34">
        <v>0</v>
      </c>
      <c r="N11" s="34">
        <v>213639</v>
      </c>
      <c r="O11" s="34">
        <v>31168</v>
      </c>
      <c r="P11" s="34">
        <v>85055.7</v>
      </c>
      <c r="Q11" s="34">
        <v>12424</v>
      </c>
      <c r="R11" s="59">
        <v>-22000</v>
      </c>
      <c r="S11" s="34">
        <v>218206</v>
      </c>
      <c r="T11" s="34">
        <v>0</v>
      </c>
      <c r="U11" s="34">
        <v>0</v>
      </c>
      <c r="V11" s="34">
        <v>47305</v>
      </c>
      <c r="W11" s="34">
        <v>235896</v>
      </c>
      <c r="X11" s="34">
        <v>616505</v>
      </c>
      <c r="Y11" s="59">
        <v>-17938.41</v>
      </c>
      <c r="Z11" s="59">
        <v>-21000</v>
      </c>
      <c r="AA11" s="34">
        <v>24560</v>
      </c>
      <c r="AB11" s="34">
        <v>42474.1</v>
      </c>
      <c r="AC11" s="34">
        <v>830000</v>
      </c>
      <c r="AD11" s="34">
        <v>229563</v>
      </c>
      <c r="AE11" s="34">
        <v>0</v>
      </c>
      <c r="AF11" s="34">
        <v>792052.2</v>
      </c>
      <c r="AG11" s="34">
        <v>15102.38</v>
      </c>
      <c r="AH11" s="34">
        <v>37656.76</v>
      </c>
      <c r="AI11" s="34">
        <v>0</v>
      </c>
      <c r="AJ11" s="34">
        <v>64200</v>
      </c>
      <c r="AK11" s="34">
        <v>6136</v>
      </c>
      <c r="AL11" s="34">
        <v>58500</v>
      </c>
      <c r="AM11" s="34">
        <v>0</v>
      </c>
      <c r="AN11" s="34">
        <v>43076.15</v>
      </c>
      <c r="AO11" s="34">
        <v>187711</v>
      </c>
      <c r="AP11" s="34">
        <v>109483.36</v>
      </c>
      <c r="AQ11" s="34">
        <v>546884</v>
      </c>
      <c r="AR11" s="34">
        <v>12272</v>
      </c>
      <c r="AS11" s="34">
        <v>51869.45</v>
      </c>
      <c r="AT11" s="34">
        <v>0</v>
      </c>
      <c r="AU11" s="34">
        <v>72505.67</v>
      </c>
      <c r="AV11" s="34">
        <v>17600</v>
      </c>
      <c r="AW11" s="34">
        <v>194874</v>
      </c>
      <c r="AX11" s="34">
        <v>1545.5</v>
      </c>
      <c r="AY11" s="34">
        <v>1890000</v>
      </c>
      <c r="AZ11" s="34">
        <v>12440</v>
      </c>
      <c r="BA11" s="34">
        <v>277774.98</v>
      </c>
      <c r="BB11" s="59">
        <v>-16454</v>
      </c>
      <c r="BC11" s="34">
        <v>34889.519999999997</v>
      </c>
      <c r="BD11" s="59">
        <v>-11202.53</v>
      </c>
      <c r="BE11" s="34">
        <v>28810</v>
      </c>
      <c r="BF11" s="34">
        <v>14376</v>
      </c>
      <c r="BG11" s="34">
        <v>1765000</v>
      </c>
      <c r="BH11" s="34">
        <v>0</v>
      </c>
      <c r="BI11" s="34">
        <v>221878.3</v>
      </c>
      <c r="BJ11" s="34">
        <v>54131.4</v>
      </c>
      <c r="BK11" s="34">
        <v>21714.7</v>
      </c>
      <c r="BL11" s="59">
        <v>-52500</v>
      </c>
      <c r="BM11" s="34">
        <v>0</v>
      </c>
      <c r="BN11" s="34">
        <v>31301.11</v>
      </c>
      <c r="BO11" s="34">
        <v>100532.94</v>
      </c>
      <c r="BP11" s="34">
        <v>3720</v>
      </c>
      <c r="BQ11" s="34">
        <v>22608</v>
      </c>
      <c r="BR11" s="59">
        <v>-20000</v>
      </c>
      <c r="BS11" s="34">
        <v>187722</v>
      </c>
      <c r="BT11" s="34">
        <v>95393</v>
      </c>
      <c r="BU11" s="59">
        <v>-6251</v>
      </c>
      <c r="BV11" s="34">
        <v>0</v>
      </c>
      <c r="BW11" s="34">
        <v>48042.720000000001</v>
      </c>
      <c r="BX11" s="34">
        <v>16480</v>
      </c>
      <c r="BY11" s="34">
        <v>20976</v>
      </c>
      <c r="BZ11" s="34">
        <v>1213000</v>
      </c>
      <c r="CA11" s="34">
        <v>0</v>
      </c>
      <c r="CB11" s="34">
        <v>177541.06</v>
      </c>
      <c r="CC11" s="59">
        <v>-15192</v>
      </c>
      <c r="CD11" s="34">
        <v>50093</v>
      </c>
      <c r="CE11" s="59">
        <v>-137000</v>
      </c>
      <c r="CF11" s="34">
        <v>449547.3</v>
      </c>
      <c r="CG11" s="34">
        <v>475522.31</v>
      </c>
      <c r="CH11" s="34">
        <v>0</v>
      </c>
      <c r="CI11" s="34">
        <v>28888</v>
      </c>
      <c r="CJ11" s="34">
        <v>4900</v>
      </c>
      <c r="CK11" s="34">
        <v>1840500</v>
      </c>
      <c r="CL11" s="34">
        <v>1057025.8600000001</v>
      </c>
      <c r="CM11" s="34">
        <v>0</v>
      </c>
      <c r="CN11" s="34">
        <v>162517</v>
      </c>
      <c r="CO11" s="34">
        <v>81971.92</v>
      </c>
      <c r="CP11" s="59">
        <v>-20000</v>
      </c>
      <c r="CQ11" s="34">
        <v>2474.16</v>
      </c>
      <c r="CR11" s="34">
        <v>192306.76</v>
      </c>
      <c r="CS11" s="34">
        <v>50000</v>
      </c>
      <c r="CT11" s="34">
        <v>21640</v>
      </c>
      <c r="CU11" s="34">
        <v>1280549</v>
      </c>
      <c r="CV11" s="34">
        <v>175090</v>
      </c>
      <c r="CW11" s="34">
        <v>0</v>
      </c>
      <c r="CX11" s="34">
        <v>24347.65</v>
      </c>
      <c r="CY11" s="34">
        <v>12130</v>
      </c>
      <c r="CZ11" s="34">
        <v>0</v>
      </c>
      <c r="DA11" s="34">
        <v>207339</v>
      </c>
      <c r="DB11" s="59">
        <v>-14263.89</v>
      </c>
      <c r="DC11" s="34">
        <v>0</v>
      </c>
      <c r="DD11" s="34">
        <v>86970.53</v>
      </c>
      <c r="DE11" s="34">
        <v>0</v>
      </c>
      <c r="DF11" s="34">
        <v>10290.950000000001</v>
      </c>
      <c r="DG11" s="34">
        <v>0</v>
      </c>
      <c r="DH11" s="34">
        <f>SUM(B11:DG11)</f>
        <v>160812775.37</v>
      </c>
    </row>
    <row r="12" spans="1:112" ht="14.25" customHeight="1">
      <c r="A12" s="1" t="s">
        <v>15</v>
      </c>
      <c r="B12" s="5">
        <v>43310000</v>
      </c>
      <c r="C12" s="34">
        <v>0</v>
      </c>
      <c r="D12" s="34">
        <v>125000</v>
      </c>
      <c r="E12" s="34">
        <v>0</v>
      </c>
      <c r="F12" s="34">
        <v>0</v>
      </c>
      <c r="G12" s="34">
        <v>0</v>
      </c>
      <c r="H12" s="34">
        <v>120100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4">
        <v>611602.11</v>
      </c>
      <c r="Q12" s="34">
        <v>0</v>
      </c>
      <c r="R12" s="34">
        <v>22000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375000</v>
      </c>
      <c r="Y12" s="34">
        <v>0</v>
      </c>
      <c r="Z12" s="34">
        <v>21000</v>
      </c>
      <c r="AA12" s="34">
        <v>0</v>
      </c>
      <c r="AB12" s="34">
        <v>0</v>
      </c>
      <c r="AC12" s="34">
        <v>305000</v>
      </c>
      <c r="AD12" s="34">
        <v>0</v>
      </c>
      <c r="AE12" s="34">
        <v>0</v>
      </c>
      <c r="AF12" s="34">
        <v>0</v>
      </c>
      <c r="AG12" s="34">
        <v>0</v>
      </c>
      <c r="AH12" s="34">
        <v>100000</v>
      </c>
      <c r="AI12" s="34">
        <v>0</v>
      </c>
      <c r="AJ12" s="34">
        <v>0</v>
      </c>
      <c r="AK12" s="34">
        <v>0</v>
      </c>
      <c r="AL12" s="34">
        <v>0</v>
      </c>
      <c r="AM12" s="34">
        <v>0</v>
      </c>
      <c r="AN12" s="59">
        <v>-43076.15</v>
      </c>
      <c r="AO12" s="34">
        <v>0</v>
      </c>
      <c r="AP12" s="34">
        <v>0</v>
      </c>
      <c r="AQ12" s="59">
        <v>-8656500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59">
        <v>-1545.5</v>
      </c>
      <c r="AY12" s="34">
        <v>480000</v>
      </c>
      <c r="AZ12" s="34">
        <v>0</v>
      </c>
      <c r="BA12" s="34">
        <v>0</v>
      </c>
      <c r="BB12" s="34">
        <v>16454</v>
      </c>
      <c r="BC12" s="34">
        <v>0</v>
      </c>
      <c r="BD12" s="34">
        <v>11202.53</v>
      </c>
      <c r="BE12" s="34">
        <v>0</v>
      </c>
      <c r="BF12" s="34">
        <v>0</v>
      </c>
      <c r="BG12" s="34">
        <v>849500</v>
      </c>
      <c r="BH12" s="34">
        <v>0</v>
      </c>
      <c r="BI12" s="34">
        <v>0</v>
      </c>
      <c r="BJ12" s="34">
        <v>0</v>
      </c>
      <c r="BK12" s="34">
        <v>0</v>
      </c>
      <c r="BL12" s="34">
        <v>52500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20000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332000</v>
      </c>
      <c r="CA12" s="34">
        <v>0</v>
      </c>
      <c r="CB12" s="34">
        <v>0</v>
      </c>
      <c r="CC12" s="34">
        <v>0</v>
      </c>
      <c r="CD12" s="34">
        <v>0</v>
      </c>
      <c r="CE12" s="34">
        <v>137000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161000</v>
      </c>
      <c r="CL12" s="34">
        <v>0</v>
      </c>
      <c r="CM12" s="34">
        <v>0</v>
      </c>
      <c r="CN12" s="34">
        <v>0</v>
      </c>
      <c r="CO12" s="34">
        <v>0</v>
      </c>
      <c r="CP12" s="34">
        <v>20000</v>
      </c>
      <c r="CQ12" s="34">
        <v>0</v>
      </c>
      <c r="CR12" s="34">
        <v>0</v>
      </c>
      <c r="CS12" s="59">
        <v>-50000</v>
      </c>
      <c r="CT12" s="34">
        <v>0</v>
      </c>
      <c r="CU12" s="34">
        <v>116000</v>
      </c>
      <c r="CV12" s="34">
        <v>0</v>
      </c>
      <c r="CW12" s="34">
        <v>0</v>
      </c>
      <c r="CX12" s="34">
        <v>0</v>
      </c>
      <c r="CY12" s="34">
        <v>0</v>
      </c>
      <c r="CZ12" s="34">
        <v>0</v>
      </c>
      <c r="DA12" s="34">
        <v>0</v>
      </c>
      <c r="DB12" s="34">
        <v>0</v>
      </c>
      <c r="DC12" s="34">
        <v>0</v>
      </c>
      <c r="DD12" s="34">
        <v>0</v>
      </c>
      <c r="DE12" s="34">
        <v>0</v>
      </c>
      <c r="DF12" s="34">
        <v>0</v>
      </c>
      <c r="DG12" s="34">
        <v>0</v>
      </c>
      <c r="DH12" s="34">
        <f>SUM(B12:DG12)</f>
        <v>38434236.990000002</v>
      </c>
    </row>
    <row r="13" spans="1:112" ht="18" customHeight="1" thickBot="1">
      <c r="A13" s="8" t="s">
        <v>5</v>
      </c>
      <c r="B13" s="9">
        <v>2967000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66">
        <v>-300000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v>0</v>
      </c>
      <c r="CT13" s="35">
        <v>0</v>
      </c>
      <c r="CU13" s="35">
        <v>0</v>
      </c>
      <c r="CV13" s="35">
        <v>0</v>
      </c>
      <c r="CW13" s="35">
        <v>0</v>
      </c>
      <c r="CX13" s="35">
        <v>0</v>
      </c>
      <c r="CY13" s="35">
        <v>0</v>
      </c>
      <c r="CZ13" s="35">
        <v>0</v>
      </c>
      <c r="DA13" s="35">
        <v>0</v>
      </c>
      <c r="DB13" s="35">
        <v>0</v>
      </c>
      <c r="DC13" s="35">
        <v>0</v>
      </c>
      <c r="DD13" s="35">
        <v>0</v>
      </c>
      <c r="DE13" s="35">
        <v>0</v>
      </c>
      <c r="DF13" s="35">
        <v>0</v>
      </c>
      <c r="DG13" s="35">
        <v>0</v>
      </c>
      <c r="DH13" s="35">
        <f>SUM(B13:DG13)</f>
        <v>2667000</v>
      </c>
    </row>
    <row r="14" spans="1:112" ht="27" customHeight="1" thickBot="1">
      <c r="A14" s="14" t="s">
        <v>3</v>
      </c>
      <c r="B14" s="15">
        <f t="shared" ref="B14:C14" si="118">SUM(B9,B13)</f>
        <v>187442000</v>
      </c>
      <c r="C14" s="36">
        <f t="shared" si="118"/>
        <v>0</v>
      </c>
      <c r="D14" s="36">
        <f t="shared" ref="D14:F14" si="119">SUM(D9,D13)</f>
        <v>0</v>
      </c>
      <c r="E14" s="36">
        <f t="shared" si="119"/>
        <v>20009.400000000001</v>
      </c>
      <c r="F14" s="36">
        <f t="shared" si="119"/>
        <v>0</v>
      </c>
      <c r="G14" s="36">
        <f t="shared" ref="G14:I14" si="120">SUM(G9,G13)</f>
        <v>43768</v>
      </c>
      <c r="H14" s="36">
        <f t="shared" si="120"/>
        <v>2639780</v>
      </c>
      <c r="I14" s="36">
        <f t="shared" si="120"/>
        <v>231568</v>
      </c>
      <c r="J14" s="36">
        <f t="shared" ref="J14:K14" si="121">SUM(J9,J13)</f>
        <v>47592</v>
      </c>
      <c r="K14" s="36">
        <f t="shared" si="121"/>
        <v>0</v>
      </c>
      <c r="L14" s="36">
        <f t="shared" ref="L14:M14" si="122">SUM(L9,L13)</f>
        <v>13260.36</v>
      </c>
      <c r="M14" s="36">
        <f t="shared" si="122"/>
        <v>0</v>
      </c>
      <c r="N14" s="36">
        <f t="shared" ref="N14:P14" si="123">SUM(N9,N13)</f>
        <v>213639</v>
      </c>
      <c r="O14" s="36">
        <f t="shared" si="123"/>
        <v>31168</v>
      </c>
      <c r="P14" s="36">
        <f t="shared" si="123"/>
        <v>696657.80999999994</v>
      </c>
      <c r="Q14" s="36">
        <f t="shared" ref="Q14:S14" si="124">SUM(Q9,Q13)</f>
        <v>12424</v>
      </c>
      <c r="R14" s="36">
        <f t="shared" si="124"/>
        <v>0</v>
      </c>
      <c r="S14" s="36">
        <f t="shared" si="124"/>
        <v>218206</v>
      </c>
      <c r="T14" s="36">
        <f t="shared" ref="T14:V14" si="125">SUM(T9,T13)</f>
        <v>0</v>
      </c>
      <c r="U14" s="36">
        <f t="shared" si="125"/>
        <v>0</v>
      </c>
      <c r="V14" s="36">
        <f t="shared" si="125"/>
        <v>47305</v>
      </c>
      <c r="W14" s="36">
        <f t="shared" ref="W14:Z14" si="126">SUM(W9,W13)</f>
        <v>235896</v>
      </c>
      <c r="X14" s="36">
        <f t="shared" si="126"/>
        <v>991505</v>
      </c>
      <c r="Y14" s="64">
        <f t="shared" si="126"/>
        <v>-17938.41</v>
      </c>
      <c r="Z14" s="36">
        <f t="shared" si="126"/>
        <v>0</v>
      </c>
      <c r="AA14" s="36">
        <f t="shared" ref="AA14:AC14" si="127">SUM(AA9,AA13)</f>
        <v>24560</v>
      </c>
      <c r="AB14" s="36">
        <f t="shared" si="127"/>
        <v>42474.1</v>
      </c>
      <c r="AC14" s="36">
        <f t="shared" si="127"/>
        <v>835000</v>
      </c>
      <c r="AD14" s="36">
        <f t="shared" ref="AD14:AE14" si="128">SUM(AD9,AD13)</f>
        <v>229563</v>
      </c>
      <c r="AE14" s="36">
        <f t="shared" si="128"/>
        <v>0</v>
      </c>
      <c r="AF14" s="36">
        <f t="shared" ref="AF14:AI14" si="129">SUM(AF9,AF13)</f>
        <v>792052.2</v>
      </c>
      <c r="AG14" s="36">
        <f t="shared" si="129"/>
        <v>15102.38</v>
      </c>
      <c r="AH14" s="36">
        <f t="shared" si="129"/>
        <v>137656.76</v>
      </c>
      <c r="AI14" s="36">
        <f t="shared" si="129"/>
        <v>0</v>
      </c>
      <c r="AJ14" s="36">
        <f t="shared" ref="AJ14:AM14" si="130">SUM(AJ9,AJ13)</f>
        <v>64200</v>
      </c>
      <c r="AK14" s="36">
        <f t="shared" si="130"/>
        <v>6136</v>
      </c>
      <c r="AL14" s="36">
        <f t="shared" si="130"/>
        <v>58500</v>
      </c>
      <c r="AM14" s="36">
        <f t="shared" si="130"/>
        <v>0</v>
      </c>
      <c r="AN14" s="36">
        <f t="shared" ref="AN14:AQ14" si="131">SUM(AN9,AN13)</f>
        <v>0</v>
      </c>
      <c r="AO14" s="36">
        <f t="shared" si="131"/>
        <v>187711</v>
      </c>
      <c r="AP14" s="36">
        <f t="shared" si="131"/>
        <v>109483.36</v>
      </c>
      <c r="AQ14" s="64">
        <f t="shared" si="131"/>
        <v>-8109616</v>
      </c>
      <c r="AR14" s="36">
        <f t="shared" ref="AR14:AT14" si="132">SUM(AR9,AR13)</f>
        <v>12272</v>
      </c>
      <c r="AS14" s="36">
        <f t="shared" si="132"/>
        <v>51869.45</v>
      </c>
      <c r="AT14" s="36">
        <f t="shared" si="132"/>
        <v>0</v>
      </c>
      <c r="AU14" s="36">
        <f t="shared" ref="AU14:AV14" si="133">SUM(AU9,AU13)</f>
        <v>72505.67</v>
      </c>
      <c r="AV14" s="36">
        <f t="shared" si="133"/>
        <v>17600</v>
      </c>
      <c r="AW14" s="36">
        <f t="shared" ref="AW14:AY14" si="134">SUM(AW9,AW13)</f>
        <v>194874</v>
      </c>
      <c r="AX14" s="36">
        <f t="shared" si="134"/>
        <v>0</v>
      </c>
      <c r="AY14" s="36">
        <f t="shared" si="134"/>
        <v>2370000</v>
      </c>
      <c r="AZ14" s="36">
        <f t="shared" ref="AZ14:BB14" si="135">SUM(AZ9,AZ13)</f>
        <v>12440</v>
      </c>
      <c r="BA14" s="36">
        <f t="shared" si="135"/>
        <v>277774.98</v>
      </c>
      <c r="BB14" s="36">
        <f t="shared" si="135"/>
        <v>0</v>
      </c>
      <c r="BC14" s="36">
        <f t="shared" ref="BC14:BD14" si="136">SUM(BC9,BC13)</f>
        <v>34889.519999999997</v>
      </c>
      <c r="BD14" s="36">
        <f t="shared" si="136"/>
        <v>0</v>
      </c>
      <c r="BE14" s="36">
        <f t="shared" ref="BE14:BH14" si="137">SUM(BE9,BE13)</f>
        <v>28810</v>
      </c>
      <c r="BF14" s="36">
        <f t="shared" si="137"/>
        <v>14376</v>
      </c>
      <c r="BG14" s="36">
        <f t="shared" si="137"/>
        <v>2614500</v>
      </c>
      <c r="BH14" s="36">
        <f t="shared" si="137"/>
        <v>0</v>
      </c>
      <c r="BI14" s="36">
        <f t="shared" ref="BI14:BJ14" si="138">SUM(BI9,BI13)</f>
        <v>221878.3</v>
      </c>
      <c r="BJ14" s="36">
        <f t="shared" si="138"/>
        <v>54131.4</v>
      </c>
      <c r="BK14" s="36">
        <f t="shared" ref="BK14:BM14" si="139">SUM(BK9,BK13)</f>
        <v>21714.7</v>
      </c>
      <c r="BL14" s="36">
        <f t="shared" si="139"/>
        <v>0</v>
      </c>
      <c r="BM14" s="36">
        <f t="shared" si="139"/>
        <v>0</v>
      </c>
      <c r="BN14" s="36">
        <f t="shared" ref="BN14:BO14" si="140">SUM(BN9,BN13)</f>
        <v>31301.11</v>
      </c>
      <c r="BO14" s="36">
        <f t="shared" si="140"/>
        <v>100532.94</v>
      </c>
      <c r="BP14" s="36">
        <f t="shared" ref="BP14:BR14" si="141">SUM(BP9,BP13)</f>
        <v>3720</v>
      </c>
      <c r="BQ14" s="36">
        <f t="shared" si="141"/>
        <v>22608</v>
      </c>
      <c r="BR14" s="36">
        <f t="shared" si="141"/>
        <v>0</v>
      </c>
      <c r="BS14" s="36">
        <f t="shared" ref="BS14:BT14" si="142">SUM(BS9,BS13)</f>
        <v>187722</v>
      </c>
      <c r="BT14" s="36">
        <f t="shared" si="142"/>
        <v>95393</v>
      </c>
      <c r="BU14" s="64">
        <f t="shared" ref="BU14:BW14" si="143">SUM(BU9,BU13)</f>
        <v>-6251</v>
      </c>
      <c r="BV14" s="36">
        <f t="shared" si="143"/>
        <v>0</v>
      </c>
      <c r="BW14" s="36">
        <f t="shared" si="143"/>
        <v>48042.720000000001</v>
      </c>
      <c r="BX14" s="36">
        <f t="shared" ref="BX14:CA14" si="144">SUM(BX9,BX13)</f>
        <v>16480</v>
      </c>
      <c r="BY14" s="36">
        <f t="shared" si="144"/>
        <v>20976</v>
      </c>
      <c r="BZ14" s="36">
        <f t="shared" si="144"/>
        <v>1545000</v>
      </c>
      <c r="CA14" s="36">
        <f t="shared" si="144"/>
        <v>0</v>
      </c>
      <c r="CB14" s="36">
        <f t="shared" ref="CB14:CC14" si="145">SUM(CB9,CB13)</f>
        <v>177541.06</v>
      </c>
      <c r="CC14" s="64">
        <f t="shared" si="145"/>
        <v>-15192</v>
      </c>
      <c r="CD14" s="36">
        <f t="shared" ref="CD14:CE14" si="146">SUM(CD9,CD13)</f>
        <v>50093</v>
      </c>
      <c r="CE14" s="36">
        <f t="shared" si="146"/>
        <v>0</v>
      </c>
      <c r="CF14" s="36">
        <f t="shared" ref="CF14:CH14" si="147">SUM(CF9,CF13)</f>
        <v>449547.3</v>
      </c>
      <c r="CG14" s="36">
        <f t="shared" si="147"/>
        <v>475522.31</v>
      </c>
      <c r="CH14" s="36">
        <f t="shared" si="147"/>
        <v>0</v>
      </c>
      <c r="CI14" s="36">
        <f t="shared" ref="CI14:CM14" si="148">SUM(CI9,CI13)</f>
        <v>28888</v>
      </c>
      <c r="CJ14" s="36">
        <f t="shared" si="148"/>
        <v>4900</v>
      </c>
      <c r="CK14" s="36">
        <f t="shared" si="148"/>
        <v>2001500</v>
      </c>
      <c r="CL14" s="36">
        <f t="shared" si="148"/>
        <v>1057025.8600000001</v>
      </c>
      <c r="CM14" s="36">
        <f t="shared" si="148"/>
        <v>0</v>
      </c>
      <c r="CN14" s="36">
        <f t="shared" ref="CN14:CP14" si="149">SUM(CN9,CN13)</f>
        <v>162517</v>
      </c>
      <c r="CO14" s="36">
        <f t="shared" si="149"/>
        <v>81971.92</v>
      </c>
      <c r="CP14" s="36">
        <f t="shared" si="149"/>
        <v>0</v>
      </c>
      <c r="CQ14" s="36">
        <f t="shared" ref="CQ14:CS14" si="150">SUM(CQ9,CQ13)</f>
        <v>2474.16</v>
      </c>
      <c r="CR14" s="36">
        <f t="shared" si="150"/>
        <v>192306.76</v>
      </c>
      <c r="CS14" s="36">
        <f t="shared" si="150"/>
        <v>0</v>
      </c>
      <c r="CT14" s="36">
        <f t="shared" ref="CT14:CU14" si="151">SUM(CT9,CT13)</f>
        <v>21640</v>
      </c>
      <c r="CU14" s="36">
        <f t="shared" si="151"/>
        <v>1396549</v>
      </c>
      <c r="CV14" s="36">
        <f t="shared" ref="CV14:CW14" si="152">SUM(CV9,CV13)</f>
        <v>175090</v>
      </c>
      <c r="CW14" s="36">
        <f t="shared" si="152"/>
        <v>0</v>
      </c>
      <c r="CX14" s="36">
        <f t="shared" ref="CX14:CZ14" si="153">SUM(CX9,CX13)</f>
        <v>24347.65</v>
      </c>
      <c r="CY14" s="36">
        <f t="shared" si="153"/>
        <v>12130</v>
      </c>
      <c r="CZ14" s="36">
        <f t="shared" si="153"/>
        <v>0</v>
      </c>
      <c r="DA14" s="36">
        <f t="shared" ref="DA14:DD14" si="154">SUM(DA9,DA13)</f>
        <v>207339</v>
      </c>
      <c r="DB14" s="64">
        <f t="shared" si="154"/>
        <v>-14263.89</v>
      </c>
      <c r="DC14" s="36">
        <f t="shared" si="154"/>
        <v>0</v>
      </c>
      <c r="DD14" s="36">
        <f t="shared" si="154"/>
        <v>86970.53</v>
      </c>
      <c r="DE14" s="36">
        <f t="shared" ref="DE14:DF14" si="155">SUM(DE9,DE13)</f>
        <v>0</v>
      </c>
      <c r="DF14" s="36">
        <f t="shared" si="155"/>
        <v>10290.950000000001</v>
      </c>
      <c r="DG14" s="36">
        <f t="shared" ref="DG14" si="156">SUM(DG9,DG13)</f>
        <v>0</v>
      </c>
      <c r="DH14" s="36">
        <f>SUM(DH9,DH13)</f>
        <v>201914012.36000001</v>
      </c>
    </row>
    <row r="15" spans="1:112" ht="18" customHeight="1">
      <c r="A15" s="12" t="s">
        <v>11</v>
      </c>
      <c r="B15" s="13">
        <f t="shared" ref="B15:C15" si="157">+B3-B9</f>
        <v>-11375000</v>
      </c>
      <c r="C15" s="38">
        <f t="shared" si="157"/>
        <v>0</v>
      </c>
      <c r="D15" s="38">
        <f t="shared" ref="D15:F15" si="158">+D3-D9</f>
        <v>0</v>
      </c>
      <c r="E15" s="38">
        <f t="shared" si="158"/>
        <v>0</v>
      </c>
      <c r="F15" s="38">
        <f t="shared" si="158"/>
        <v>0</v>
      </c>
      <c r="G15" s="38">
        <f t="shared" ref="G15:I15" si="159">+G3-G9</f>
        <v>0</v>
      </c>
      <c r="H15" s="40">
        <f t="shared" si="159"/>
        <v>-343100</v>
      </c>
      <c r="I15" s="38">
        <f t="shared" si="159"/>
        <v>0</v>
      </c>
      <c r="J15" s="38">
        <f t="shared" ref="J15:K15" si="160">+J3-J9</f>
        <v>0</v>
      </c>
      <c r="K15" s="38">
        <f t="shared" si="160"/>
        <v>0</v>
      </c>
      <c r="L15" s="38">
        <f t="shared" ref="L15:M15" si="161">+L3-L9</f>
        <v>0</v>
      </c>
      <c r="M15" s="38">
        <f t="shared" si="161"/>
        <v>0</v>
      </c>
      <c r="N15" s="38">
        <f t="shared" ref="N15:P15" si="162">+N3-N9</f>
        <v>0</v>
      </c>
      <c r="O15" s="38">
        <f t="shared" si="162"/>
        <v>0</v>
      </c>
      <c r="P15" s="38">
        <f t="shared" si="162"/>
        <v>0</v>
      </c>
      <c r="Q15" s="38">
        <f t="shared" ref="Q15:S15" si="163">+Q3-Q9</f>
        <v>0</v>
      </c>
      <c r="R15" s="38">
        <f t="shared" si="163"/>
        <v>0</v>
      </c>
      <c r="S15" s="38">
        <f t="shared" si="163"/>
        <v>0</v>
      </c>
      <c r="T15" s="38">
        <f t="shared" ref="T15:V15" si="164">+T3-T9</f>
        <v>0</v>
      </c>
      <c r="U15" s="38">
        <f t="shared" si="164"/>
        <v>0</v>
      </c>
      <c r="V15" s="38">
        <f t="shared" si="164"/>
        <v>0</v>
      </c>
      <c r="W15" s="38">
        <f t="shared" ref="W15:Z15" si="165">+W3-W9</f>
        <v>0</v>
      </c>
      <c r="X15" s="38">
        <f t="shared" si="165"/>
        <v>0</v>
      </c>
      <c r="Y15" s="38">
        <f t="shared" si="165"/>
        <v>0</v>
      </c>
      <c r="Z15" s="38">
        <f t="shared" si="165"/>
        <v>0</v>
      </c>
      <c r="AA15" s="38">
        <f t="shared" ref="AA15:AC15" si="166">+AA3-AA9</f>
        <v>0</v>
      </c>
      <c r="AB15" s="38">
        <f t="shared" si="166"/>
        <v>0</v>
      </c>
      <c r="AC15" s="40">
        <f t="shared" si="166"/>
        <v>-1000000</v>
      </c>
      <c r="AD15" s="38">
        <f t="shared" ref="AD15:AE15" si="167">+AD3-AD9</f>
        <v>0</v>
      </c>
      <c r="AE15" s="38">
        <f t="shared" si="167"/>
        <v>0</v>
      </c>
      <c r="AF15" s="38">
        <f t="shared" ref="AF15:AI15" si="168">+AF3-AF9</f>
        <v>0</v>
      </c>
      <c r="AG15" s="38">
        <f t="shared" si="168"/>
        <v>0</v>
      </c>
      <c r="AH15" s="38">
        <f t="shared" si="168"/>
        <v>0</v>
      </c>
      <c r="AI15" s="38">
        <f t="shared" si="168"/>
        <v>0</v>
      </c>
      <c r="AJ15" s="38">
        <f t="shared" ref="AJ15:AM15" si="169">+AJ3-AJ9</f>
        <v>0</v>
      </c>
      <c r="AK15" s="38">
        <f t="shared" si="169"/>
        <v>0</v>
      </c>
      <c r="AL15" s="38">
        <f t="shared" si="169"/>
        <v>0</v>
      </c>
      <c r="AM15" s="38">
        <f t="shared" si="169"/>
        <v>0</v>
      </c>
      <c r="AN15" s="38">
        <f t="shared" ref="AN15:AQ15" si="170">+AN3-AN9</f>
        <v>0</v>
      </c>
      <c r="AO15" s="38">
        <f t="shared" si="170"/>
        <v>0</v>
      </c>
      <c r="AP15" s="38">
        <f t="shared" si="170"/>
        <v>0</v>
      </c>
      <c r="AQ15" s="40">
        <f t="shared" si="170"/>
        <v>-1426384</v>
      </c>
      <c r="AR15" s="38">
        <f t="shared" ref="AR15:AT15" si="171">+AR3-AR9</f>
        <v>0</v>
      </c>
      <c r="AS15" s="38">
        <f t="shared" si="171"/>
        <v>0</v>
      </c>
      <c r="AT15" s="38">
        <f t="shared" si="171"/>
        <v>0</v>
      </c>
      <c r="AU15" s="38">
        <f t="shared" ref="AU15:AV15" si="172">+AU3-AU9</f>
        <v>0</v>
      </c>
      <c r="AV15" s="38">
        <f t="shared" si="172"/>
        <v>0</v>
      </c>
      <c r="AW15" s="38">
        <f t="shared" ref="AW15:AY15" si="173">+AW3-AW9</f>
        <v>0</v>
      </c>
      <c r="AX15" s="38">
        <f t="shared" si="173"/>
        <v>0</v>
      </c>
      <c r="AY15" s="40">
        <f t="shared" si="173"/>
        <v>-1540000</v>
      </c>
      <c r="AZ15" s="38">
        <f t="shared" ref="AZ15:BB15" si="174">+AZ3-AZ9</f>
        <v>0</v>
      </c>
      <c r="BA15" s="38">
        <f t="shared" si="174"/>
        <v>0</v>
      </c>
      <c r="BB15" s="38">
        <f t="shared" si="174"/>
        <v>0</v>
      </c>
      <c r="BC15" s="38">
        <f t="shared" ref="BC15:BD15" si="175">+BC3-BC9</f>
        <v>0</v>
      </c>
      <c r="BD15" s="38">
        <f t="shared" si="175"/>
        <v>0</v>
      </c>
      <c r="BE15" s="38">
        <f t="shared" ref="BE15:BH15" si="176">+BE3-BE9</f>
        <v>0</v>
      </c>
      <c r="BF15" s="38">
        <f t="shared" si="176"/>
        <v>0</v>
      </c>
      <c r="BG15" s="40">
        <f t="shared" si="176"/>
        <v>-1726000</v>
      </c>
      <c r="BH15" s="38">
        <f t="shared" si="176"/>
        <v>0</v>
      </c>
      <c r="BI15" s="38">
        <f t="shared" ref="BI15:BJ15" si="177">+BI3-BI9</f>
        <v>0</v>
      </c>
      <c r="BJ15" s="38">
        <f t="shared" si="177"/>
        <v>0</v>
      </c>
      <c r="BK15" s="38">
        <f t="shared" ref="BK15:BM15" si="178">+BK3-BK9</f>
        <v>0</v>
      </c>
      <c r="BL15" s="38">
        <f t="shared" si="178"/>
        <v>0</v>
      </c>
      <c r="BM15" s="38">
        <f t="shared" si="178"/>
        <v>0</v>
      </c>
      <c r="BN15" s="38">
        <f t="shared" ref="BN15:BO15" si="179">+BN3-BN9</f>
        <v>0</v>
      </c>
      <c r="BO15" s="38">
        <f t="shared" si="179"/>
        <v>0</v>
      </c>
      <c r="BP15" s="38">
        <f t="shared" ref="BP15:BR15" si="180">+BP3-BP9</f>
        <v>0</v>
      </c>
      <c r="BQ15" s="38">
        <f t="shared" si="180"/>
        <v>0</v>
      </c>
      <c r="BR15" s="38">
        <f t="shared" si="180"/>
        <v>0</v>
      </c>
      <c r="BS15" s="38">
        <f t="shared" ref="BS15:BT15" si="181">+BS3-BS9</f>
        <v>0</v>
      </c>
      <c r="BT15" s="38">
        <f t="shared" si="181"/>
        <v>0</v>
      </c>
      <c r="BU15" s="38">
        <f t="shared" ref="BU15:BW15" si="182">+BU3-BU9</f>
        <v>0</v>
      </c>
      <c r="BV15" s="38">
        <f t="shared" si="182"/>
        <v>0</v>
      </c>
      <c r="BW15" s="38">
        <f t="shared" si="182"/>
        <v>0</v>
      </c>
      <c r="BX15" s="38">
        <f t="shared" ref="BX15:CA15" si="183">+BX3-BX9</f>
        <v>0</v>
      </c>
      <c r="BY15" s="38">
        <f t="shared" si="183"/>
        <v>0</v>
      </c>
      <c r="BZ15" s="38">
        <f t="shared" si="183"/>
        <v>5244000</v>
      </c>
      <c r="CA15" s="38">
        <f t="shared" si="183"/>
        <v>0</v>
      </c>
      <c r="CB15" s="38">
        <f t="shared" ref="CB15:CC15" si="184">+CB3-CB9</f>
        <v>0</v>
      </c>
      <c r="CC15" s="38">
        <f t="shared" si="184"/>
        <v>0</v>
      </c>
      <c r="CD15" s="38">
        <f t="shared" ref="CD15:CE15" si="185">+CD3-CD9</f>
        <v>0</v>
      </c>
      <c r="CE15" s="38">
        <f t="shared" si="185"/>
        <v>0</v>
      </c>
      <c r="CF15" s="38">
        <f t="shared" ref="CF15:CH15" si="186">+CF3-CF9</f>
        <v>0</v>
      </c>
      <c r="CG15" s="38">
        <f t="shared" si="186"/>
        <v>0</v>
      </c>
      <c r="CH15" s="38">
        <f t="shared" si="186"/>
        <v>0</v>
      </c>
      <c r="CI15" s="38">
        <f t="shared" ref="CI15:CM15" si="187">+CI3-CI9</f>
        <v>0</v>
      </c>
      <c r="CJ15" s="38">
        <f t="shared" si="187"/>
        <v>0</v>
      </c>
      <c r="CK15" s="40">
        <f t="shared" si="187"/>
        <v>-1090000</v>
      </c>
      <c r="CL15" s="38">
        <f t="shared" si="187"/>
        <v>0</v>
      </c>
      <c r="CM15" s="38">
        <f t="shared" si="187"/>
        <v>0</v>
      </c>
      <c r="CN15" s="38">
        <f t="shared" ref="CN15:CP15" si="188">+CN3-CN9</f>
        <v>0</v>
      </c>
      <c r="CO15" s="38">
        <f t="shared" si="188"/>
        <v>0</v>
      </c>
      <c r="CP15" s="38">
        <f t="shared" si="188"/>
        <v>0</v>
      </c>
      <c r="CQ15" s="38">
        <f t="shared" ref="CQ15:CS15" si="189">+CQ3-CQ9</f>
        <v>0</v>
      </c>
      <c r="CR15" s="38">
        <f t="shared" si="189"/>
        <v>0</v>
      </c>
      <c r="CS15" s="38">
        <f t="shared" si="189"/>
        <v>0</v>
      </c>
      <c r="CT15" s="38">
        <f t="shared" ref="CT15:CU15" si="190">+CT3-CT9</f>
        <v>0</v>
      </c>
      <c r="CU15" s="40">
        <f t="shared" si="190"/>
        <v>-1180000</v>
      </c>
      <c r="CV15" s="38">
        <f t="shared" ref="CV15:CW15" si="191">+CV3-CV9</f>
        <v>0</v>
      </c>
      <c r="CW15" s="38">
        <f t="shared" si="191"/>
        <v>0</v>
      </c>
      <c r="CX15" s="38">
        <f t="shared" ref="CX15:CZ15" si="192">+CX3-CX9</f>
        <v>0</v>
      </c>
      <c r="CY15" s="38">
        <f t="shared" si="192"/>
        <v>0</v>
      </c>
      <c r="CZ15" s="38">
        <f t="shared" si="192"/>
        <v>0</v>
      </c>
      <c r="DA15" s="38">
        <f t="shared" ref="DA15:DD15" si="193">+DA3-DA9</f>
        <v>0</v>
      </c>
      <c r="DB15" s="38">
        <f t="shared" si="193"/>
        <v>0</v>
      </c>
      <c r="DC15" s="38">
        <f t="shared" si="193"/>
        <v>0</v>
      </c>
      <c r="DD15" s="38">
        <f t="shared" si="193"/>
        <v>0</v>
      </c>
      <c r="DE15" s="38">
        <f t="shared" ref="DE15:DF15" si="194">+DE3-DE9</f>
        <v>0</v>
      </c>
      <c r="DF15" s="38">
        <f t="shared" si="194"/>
        <v>0</v>
      </c>
      <c r="DG15" s="38">
        <f t="shared" ref="DG15" si="195">+DG3-DG9</f>
        <v>0</v>
      </c>
      <c r="DH15" s="40">
        <f>+DH3-DH9</f>
        <v>-14436484.00000003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196">SUM(B19:B20)</f>
        <v>1050000</v>
      </c>
      <c r="C17" s="43">
        <f t="shared" si="196"/>
        <v>0</v>
      </c>
      <c r="D17" s="43">
        <f t="shared" ref="D17" si="197">SUM(D19:D20)</f>
        <v>0</v>
      </c>
      <c r="E17" s="43">
        <f t="shared" ref="E17:F17" si="198">SUM(E19:E20)</f>
        <v>0</v>
      </c>
      <c r="F17" s="43">
        <f t="shared" si="198"/>
        <v>0</v>
      </c>
      <c r="G17" s="43">
        <f t="shared" ref="G17:I17" si="199">SUM(G19:G20)</f>
        <v>0</v>
      </c>
      <c r="H17" s="43">
        <f t="shared" si="199"/>
        <v>0</v>
      </c>
      <c r="I17" s="43">
        <f t="shared" si="199"/>
        <v>0</v>
      </c>
      <c r="J17" s="43">
        <f t="shared" ref="J17:K17" si="200">SUM(J19:J20)</f>
        <v>0</v>
      </c>
      <c r="K17" s="43">
        <f t="shared" si="200"/>
        <v>0</v>
      </c>
      <c r="L17" s="43">
        <f t="shared" ref="L17:M17" si="201">SUM(L19:L20)</f>
        <v>0</v>
      </c>
      <c r="M17" s="43">
        <f t="shared" si="201"/>
        <v>0</v>
      </c>
      <c r="N17" s="43">
        <f t="shared" ref="N17:P17" si="202">SUM(N19:N20)</f>
        <v>0</v>
      </c>
      <c r="O17" s="43">
        <f t="shared" si="202"/>
        <v>0</v>
      </c>
      <c r="P17" s="43">
        <f t="shared" si="202"/>
        <v>0</v>
      </c>
      <c r="Q17" s="43">
        <f t="shared" ref="Q17:S17" si="203">SUM(Q19:Q20)</f>
        <v>0</v>
      </c>
      <c r="R17" s="43">
        <f t="shared" si="203"/>
        <v>0</v>
      </c>
      <c r="S17" s="43">
        <f t="shared" si="203"/>
        <v>0</v>
      </c>
      <c r="T17" s="43">
        <f t="shared" ref="T17:V17" si="204">SUM(T19:T20)</f>
        <v>0</v>
      </c>
      <c r="U17" s="43">
        <f t="shared" si="204"/>
        <v>0</v>
      </c>
      <c r="V17" s="43">
        <f t="shared" si="204"/>
        <v>0</v>
      </c>
      <c r="W17" s="43">
        <f t="shared" ref="W17:Z17" si="205">SUM(W19:W20)</f>
        <v>0</v>
      </c>
      <c r="X17" s="43">
        <f t="shared" si="205"/>
        <v>0</v>
      </c>
      <c r="Y17" s="43">
        <f t="shared" si="205"/>
        <v>0</v>
      </c>
      <c r="Z17" s="43">
        <f t="shared" si="205"/>
        <v>0</v>
      </c>
      <c r="AA17" s="43">
        <f t="shared" ref="AA17:AC17" si="206">SUM(AA19:AA20)</f>
        <v>0</v>
      </c>
      <c r="AB17" s="43">
        <f t="shared" si="206"/>
        <v>0</v>
      </c>
      <c r="AC17" s="43">
        <f t="shared" si="206"/>
        <v>0</v>
      </c>
      <c r="AD17" s="43">
        <f t="shared" ref="AD17:AE17" si="207">SUM(AD19:AD20)</f>
        <v>0</v>
      </c>
      <c r="AE17" s="43">
        <f t="shared" si="207"/>
        <v>0</v>
      </c>
      <c r="AF17" s="43">
        <f t="shared" ref="AF17:AI17" si="208">SUM(AF19:AF20)</f>
        <v>0</v>
      </c>
      <c r="AG17" s="43">
        <f t="shared" si="208"/>
        <v>0</v>
      </c>
      <c r="AH17" s="43">
        <f t="shared" si="208"/>
        <v>0</v>
      </c>
      <c r="AI17" s="43">
        <f t="shared" si="208"/>
        <v>0</v>
      </c>
      <c r="AJ17" s="43">
        <f t="shared" ref="AJ17:AM17" si="209">SUM(AJ19:AJ20)</f>
        <v>0</v>
      </c>
      <c r="AK17" s="43">
        <f t="shared" si="209"/>
        <v>0</v>
      </c>
      <c r="AL17" s="43">
        <f t="shared" si="209"/>
        <v>0</v>
      </c>
      <c r="AM17" s="43">
        <f t="shared" si="209"/>
        <v>0</v>
      </c>
      <c r="AN17" s="43">
        <f t="shared" ref="AN17:AQ17" si="210">SUM(AN19:AN20)</f>
        <v>0</v>
      </c>
      <c r="AO17" s="43">
        <f t="shared" si="210"/>
        <v>0</v>
      </c>
      <c r="AP17" s="43">
        <f t="shared" si="210"/>
        <v>0</v>
      </c>
      <c r="AQ17" s="43">
        <f t="shared" si="210"/>
        <v>0</v>
      </c>
      <c r="AR17" s="43">
        <f t="shared" ref="AR17:AT17" si="211">SUM(AR19:AR20)</f>
        <v>0</v>
      </c>
      <c r="AS17" s="43">
        <f t="shared" si="211"/>
        <v>0</v>
      </c>
      <c r="AT17" s="43">
        <f t="shared" si="211"/>
        <v>0</v>
      </c>
      <c r="AU17" s="43">
        <f t="shared" ref="AU17:AV17" si="212">SUM(AU19:AU20)</f>
        <v>0</v>
      </c>
      <c r="AV17" s="43">
        <f t="shared" si="212"/>
        <v>0</v>
      </c>
      <c r="AW17" s="43">
        <f t="shared" ref="AW17:AY17" si="213">SUM(AW19:AW20)</f>
        <v>0</v>
      </c>
      <c r="AX17" s="43">
        <f t="shared" si="213"/>
        <v>0</v>
      </c>
      <c r="AY17" s="43">
        <f t="shared" si="213"/>
        <v>0</v>
      </c>
      <c r="AZ17" s="43">
        <f t="shared" ref="AZ17:BB17" si="214">SUM(AZ19:AZ20)</f>
        <v>0</v>
      </c>
      <c r="BA17" s="43">
        <f t="shared" si="214"/>
        <v>0</v>
      </c>
      <c r="BB17" s="43">
        <f t="shared" si="214"/>
        <v>0</v>
      </c>
      <c r="BC17" s="43">
        <f t="shared" ref="BC17:BD17" si="215">SUM(BC19:BC20)</f>
        <v>0</v>
      </c>
      <c r="BD17" s="43">
        <f t="shared" si="215"/>
        <v>0</v>
      </c>
      <c r="BE17" s="43">
        <f t="shared" ref="BE17:BH17" si="216">SUM(BE19:BE20)</f>
        <v>0</v>
      </c>
      <c r="BF17" s="43">
        <f t="shared" si="216"/>
        <v>0</v>
      </c>
      <c r="BG17" s="43">
        <f t="shared" si="216"/>
        <v>0</v>
      </c>
      <c r="BH17" s="43">
        <f t="shared" si="216"/>
        <v>0</v>
      </c>
      <c r="BI17" s="43">
        <f t="shared" ref="BI17:BJ17" si="217">SUM(BI19:BI20)</f>
        <v>0</v>
      </c>
      <c r="BJ17" s="43">
        <f t="shared" si="217"/>
        <v>0</v>
      </c>
      <c r="BK17" s="43">
        <f t="shared" ref="BK17:BM17" si="218">SUM(BK19:BK20)</f>
        <v>0</v>
      </c>
      <c r="BL17" s="43">
        <f t="shared" si="218"/>
        <v>0</v>
      </c>
      <c r="BM17" s="67">
        <f t="shared" si="218"/>
        <v>-155000</v>
      </c>
      <c r="BN17" s="43">
        <f t="shared" ref="BN17:BO17" si="219">SUM(BN19:BN20)</f>
        <v>0</v>
      </c>
      <c r="BO17" s="43">
        <f t="shared" si="219"/>
        <v>0</v>
      </c>
      <c r="BP17" s="43">
        <f t="shared" ref="BP17:BR17" si="220">SUM(BP19:BP20)</f>
        <v>0</v>
      </c>
      <c r="BQ17" s="43">
        <f t="shared" si="220"/>
        <v>0</v>
      </c>
      <c r="BR17" s="43">
        <f t="shared" si="220"/>
        <v>0</v>
      </c>
      <c r="BS17" s="43">
        <f t="shared" ref="BS17:BT17" si="221">SUM(BS19:BS20)</f>
        <v>0</v>
      </c>
      <c r="BT17" s="43">
        <f t="shared" si="221"/>
        <v>0</v>
      </c>
      <c r="BU17" s="43">
        <f t="shared" ref="BU17:BW17" si="222">SUM(BU19:BU20)</f>
        <v>0</v>
      </c>
      <c r="BV17" s="43">
        <f t="shared" si="222"/>
        <v>0</v>
      </c>
      <c r="BW17" s="43">
        <f t="shared" si="222"/>
        <v>0</v>
      </c>
      <c r="BX17" s="43">
        <f t="shared" ref="BX17:CA17" si="223">SUM(BX19:BX20)</f>
        <v>0</v>
      </c>
      <c r="BY17" s="43">
        <f t="shared" si="223"/>
        <v>0</v>
      </c>
      <c r="BZ17" s="43">
        <f t="shared" si="223"/>
        <v>0</v>
      </c>
      <c r="CA17" s="43">
        <f t="shared" si="223"/>
        <v>0</v>
      </c>
      <c r="CB17" s="43">
        <f t="shared" ref="CB17:CC17" si="224">SUM(CB19:CB20)</f>
        <v>0</v>
      </c>
      <c r="CC17" s="43">
        <f t="shared" si="224"/>
        <v>0</v>
      </c>
      <c r="CD17" s="43">
        <f t="shared" ref="CD17:CE17" si="225">SUM(CD19:CD20)</f>
        <v>0</v>
      </c>
      <c r="CE17" s="43">
        <f t="shared" si="225"/>
        <v>0</v>
      </c>
      <c r="CF17" s="43">
        <f t="shared" ref="CF17:CH17" si="226">SUM(CF19:CF20)</f>
        <v>0</v>
      </c>
      <c r="CG17" s="43">
        <f t="shared" si="226"/>
        <v>0</v>
      </c>
      <c r="CH17" s="67">
        <f t="shared" si="226"/>
        <v>-15000</v>
      </c>
      <c r="CI17" s="43">
        <f t="shared" ref="CI17:CM17" si="227">SUM(CI19:CI20)</f>
        <v>0</v>
      </c>
      <c r="CJ17" s="43">
        <f t="shared" si="227"/>
        <v>0</v>
      </c>
      <c r="CK17" s="43">
        <f t="shared" si="227"/>
        <v>0</v>
      </c>
      <c r="CL17" s="43">
        <f t="shared" si="227"/>
        <v>0</v>
      </c>
      <c r="CM17" s="43">
        <f t="shared" si="227"/>
        <v>0</v>
      </c>
      <c r="CN17" s="43">
        <f t="shared" ref="CN17:CP17" si="228">SUM(CN19:CN20)</f>
        <v>0</v>
      </c>
      <c r="CO17" s="43">
        <f t="shared" si="228"/>
        <v>0</v>
      </c>
      <c r="CP17" s="43">
        <f t="shared" si="228"/>
        <v>0</v>
      </c>
      <c r="CQ17" s="43">
        <f t="shared" ref="CQ17:CS17" si="229">SUM(CQ19:CQ20)</f>
        <v>0</v>
      </c>
      <c r="CR17" s="43">
        <f t="shared" si="229"/>
        <v>0</v>
      </c>
      <c r="CS17" s="43">
        <f t="shared" si="229"/>
        <v>0</v>
      </c>
      <c r="CT17" s="43">
        <f t="shared" ref="CT17:CU17" si="230">SUM(CT19:CT20)</f>
        <v>0</v>
      </c>
      <c r="CU17" s="43">
        <f t="shared" si="230"/>
        <v>0</v>
      </c>
      <c r="CV17" s="43">
        <f t="shared" ref="CV17:CW17" si="231">SUM(CV19:CV20)</f>
        <v>0</v>
      </c>
      <c r="CW17" s="43">
        <f t="shared" si="231"/>
        <v>0</v>
      </c>
      <c r="CX17" s="43">
        <f t="shared" ref="CX17:CZ17" si="232">SUM(CX19:CX20)</f>
        <v>0</v>
      </c>
      <c r="CY17" s="43">
        <f t="shared" si="232"/>
        <v>0</v>
      </c>
      <c r="CZ17" s="43">
        <f t="shared" si="232"/>
        <v>0</v>
      </c>
      <c r="DA17" s="43">
        <f t="shared" ref="DA17:DD17" si="233">SUM(DA19:DA20)</f>
        <v>0</v>
      </c>
      <c r="DB17" s="43">
        <f t="shared" si="233"/>
        <v>0</v>
      </c>
      <c r="DC17" s="43">
        <f t="shared" si="233"/>
        <v>0</v>
      </c>
      <c r="DD17" s="43">
        <f t="shared" si="233"/>
        <v>0</v>
      </c>
      <c r="DE17" s="43">
        <f t="shared" ref="DE17:DF17" si="234">SUM(DE19:DE20)</f>
        <v>0</v>
      </c>
      <c r="DF17" s="43">
        <f t="shared" si="234"/>
        <v>0</v>
      </c>
      <c r="DG17" s="43">
        <f t="shared" ref="DG17" si="235">SUM(DG19:DG20)</f>
        <v>0</v>
      </c>
      <c r="DH17" s="43">
        <f>SUM(DH19:DH20)</f>
        <v>880000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35</v>
      </c>
      <c r="B19" s="5">
        <v>630000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59">
        <v>-155000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59">
        <v>-15000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v>0</v>
      </c>
      <c r="CT19" s="34">
        <v>0</v>
      </c>
      <c r="CU19" s="34">
        <v>0</v>
      </c>
      <c r="CV19" s="34">
        <v>0</v>
      </c>
      <c r="CW19" s="34">
        <v>0</v>
      </c>
      <c r="CX19" s="34">
        <v>0</v>
      </c>
      <c r="CY19" s="34">
        <v>0</v>
      </c>
      <c r="CZ19" s="34">
        <v>0</v>
      </c>
      <c r="DA19" s="34">
        <v>0</v>
      </c>
      <c r="DB19" s="34">
        <v>0</v>
      </c>
      <c r="DC19" s="34">
        <v>0</v>
      </c>
      <c r="DD19" s="34">
        <v>0</v>
      </c>
      <c r="DE19" s="34">
        <v>0</v>
      </c>
      <c r="DF19" s="34">
        <v>0</v>
      </c>
      <c r="DG19" s="34">
        <v>0</v>
      </c>
      <c r="DH19" s="34">
        <f>SUM(B19:DG19)</f>
        <v>460000</v>
      </c>
    </row>
    <row r="20" spans="1:112" ht="24">
      <c r="A20" s="7" t="s">
        <v>36</v>
      </c>
      <c r="B20" s="5">
        <v>420000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v>0</v>
      </c>
      <c r="CT20" s="34">
        <v>0</v>
      </c>
      <c r="CU20" s="34">
        <v>0</v>
      </c>
      <c r="CV20" s="34">
        <v>0</v>
      </c>
      <c r="CW20" s="34">
        <v>0</v>
      </c>
      <c r="CX20" s="34">
        <v>0</v>
      </c>
      <c r="CY20" s="34">
        <v>0</v>
      </c>
      <c r="CZ20" s="34">
        <v>0</v>
      </c>
      <c r="DA20" s="34">
        <v>0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f>SUM(B20:DG20)</f>
        <v>420000</v>
      </c>
    </row>
    <row r="21" spans="1:112" ht="18" customHeight="1">
      <c r="A21" s="41" t="s">
        <v>7</v>
      </c>
      <c r="B21" s="42">
        <f t="shared" ref="B21:C21" si="236">SUM(B23:B23)</f>
        <v>400000</v>
      </c>
      <c r="C21" s="43">
        <f t="shared" si="236"/>
        <v>0</v>
      </c>
      <c r="D21" s="43">
        <f t="shared" ref="D21:F21" si="237">SUM(D23:D23)</f>
        <v>0</v>
      </c>
      <c r="E21" s="43">
        <f t="shared" si="237"/>
        <v>0</v>
      </c>
      <c r="F21" s="43">
        <f t="shared" si="237"/>
        <v>0</v>
      </c>
      <c r="G21" s="43">
        <f t="shared" ref="G21:I21" si="238">SUM(G23:G23)</f>
        <v>0</v>
      </c>
      <c r="H21" s="43">
        <f t="shared" si="238"/>
        <v>0</v>
      </c>
      <c r="I21" s="43">
        <f t="shared" si="238"/>
        <v>0</v>
      </c>
      <c r="J21" s="43">
        <f t="shared" ref="J21:K21" si="239">SUM(J23:J23)</f>
        <v>0</v>
      </c>
      <c r="K21" s="43">
        <f t="shared" si="239"/>
        <v>0</v>
      </c>
      <c r="L21" s="43">
        <f t="shared" ref="L21:M21" si="240">SUM(L23:L23)</f>
        <v>0</v>
      </c>
      <c r="M21" s="43">
        <f t="shared" si="240"/>
        <v>0</v>
      </c>
      <c r="N21" s="43">
        <f t="shared" ref="N21:P21" si="241">SUM(N23:N23)</f>
        <v>0</v>
      </c>
      <c r="O21" s="43">
        <f t="shared" si="241"/>
        <v>0</v>
      </c>
      <c r="P21" s="43">
        <f t="shared" si="241"/>
        <v>0</v>
      </c>
      <c r="Q21" s="43">
        <f t="shared" ref="Q21:S21" si="242">SUM(Q23:Q23)</f>
        <v>0</v>
      </c>
      <c r="R21" s="43">
        <f t="shared" si="242"/>
        <v>0</v>
      </c>
      <c r="S21" s="43">
        <f t="shared" si="242"/>
        <v>0</v>
      </c>
      <c r="T21" s="43">
        <f t="shared" ref="T21:V21" si="243">SUM(T23:T23)</f>
        <v>0</v>
      </c>
      <c r="U21" s="43">
        <f t="shared" si="243"/>
        <v>0</v>
      </c>
      <c r="V21" s="43">
        <f t="shared" si="243"/>
        <v>0</v>
      </c>
      <c r="W21" s="43">
        <f t="shared" ref="W21:Z21" si="244">SUM(W23:W23)</f>
        <v>0</v>
      </c>
      <c r="X21" s="43">
        <f t="shared" si="244"/>
        <v>0</v>
      </c>
      <c r="Y21" s="43">
        <f t="shared" si="244"/>
        <v>0</v>
      </c>
      <c r="Z21" s="43">
        <f t="shared" si="244"/>
        <v>0</v>
      </c>
      <c r="AA21" s="43">
        <f t="shared" ref="AA21:AC21" si="245">SUM(AA23:AA23)</f>
        <v>0</v>
      </c>
      <c r="AB21" s="43">
        <f t="shared" si="245"/>
        <v>0</v>
      </c>
      <c r="AC21" s="43">
        <f t="shared" si="245"/>
        <v>0</v>
      </c>
      <c r="AD21" s="43">
        <f t="shared" ref="AD21:AE21" si="246">SUM(AD23:AD23)</f>
        <v>0</v>
      </c>
      <c r="AE21" s="43">
        <f t="shared" si="246"/>
        <v>0</v>
      </c>
      <c r="AF21" s="43">
        <f t="shared" ref="AF21:AI21" si="247">SUM(AF23:AF23)</f>
        <v>0</v>
      </c>
      <c r="AG21" s="43">
        <f t="shared" si="247"/>
        <v>0</v>
      </c>
      <c r="AH21" s="43">
        <f t="shared" si="247"/>
        <v>0</v>
      </c>
      <c r="AI21" s="43">
        <f t="shared" si="247"/>
        <v>0</v>
      </c>
      <c r="AJ21" s="43">
        <f t="shared" ref="AJ21:AM21" si="248">SUM(AJ23:AJ23)</f>
        <v>0</v>
      </c>
      <c r="AK21" s="43">
        <f t="shared" si="248"/>
        <v>0</v>
      </c>
      <c r="AL21" s="43">
        <f t="shared" si="248"/>
        <v>0</v>
      </c>
      <c r="AM21" s="43">
        <f t="shared" si="248"/>
        <v>0</v>
      </c>
      <c r="AN21" s="43">
        <f t="shared" ref="AN21:AQ21" si="249">SUM(AN23:AN23)</f>
        <v>0</v>
      </c>
      <c r="AO21" s="43">
        <f t="shared" si="249"/>
        <v>0</v>
      </c>
      <c r="AP21" s="43">
        <f t="shared" si="249"/>
        <v>0</v>
      </c>
      <c r="AQ21" s="43">
        <f t="shared" si="249"/>
        <v>0</v>
      </c>
      <c r="AR21" s="43">
        <f t="shared" ref="AR21:AT21" si="250">SUM(AR23:AR23)</f>
        <v>0</v>
      </c>
      <c r="AS21" s="43">
        <f t="shared" si="250"/>
        <v>0</v>
      </c>
      <c r="AT21" s="43">
        <f t="shared" si="250"/>
        <v>0</v>
      </c>
      <c r="AU21" s="43">
        <f t="shared" ref="AU21:AV21" si="251">SUM(AU23:AU23)</f>
        <v>0</v>
      </c>
      <c r="AV21" s="43">
        <f t="shared" si="251"/>
        <v>0</v>
      </c>
      <c r="AW21" s="43">
        <f t="shared" ref="AW21:AY21" si="252">SUM(AW23:AW23)</f>
        <v>0</v>
      </c>
      <c r="AX21" s="43">
        <f t="shared" si="252"/>
        <v>0</v>
      </c>
      <c r="AY21" s="43">
        <f t="shared" si="252"/>
        <v>0</v>
      </c>
      <c r="AZ21" s="43">
        <f t="shared" ref="AZ21:BB21" si="253">SUM(AZ23:AZ23)</f>
        <v>0</v>
      </c>
      <c r="BA21" s="43">
        <f t="shared" si="253"/>
        <v>0</v>
      </c>
      <c r="BB21" s="43">
        <f t="shared" si="253"/>
        <v>0</v>
      </c>
      <c r="BC21" s="43">
        <f t="shared" ref="BC21:BD21" si="254">SUM(BC23:BC23)</f>
        <v>0</v>
      </c>
      <c r="BD21" s="43">
        <f t="shared" si="254"/>
        <v>0</v>
      </c>
      <c r="BE21" s="43">
        <f t="shared" ref="BE21:BH21" si="255">SUM(BE23:BE23)</f>
        <v>0</v>
      </c>
      <c r="BF21" s="43">
        <f t="shared" si="255"/>
        <v>0</v>
      </c>
      <c r="BG21" s="43">
        <f t="shared" si="255"/>
        <v>0</v>
      </c>
      <c r="BH21" s="43">
        <f t="shared" si="255"/>
        <v>0</v>
      </c>
      <c r="BI21" s="43">
        <f t="shared" ref="BI21:BJ21" si="256">SUM(BI23:BI23)</f>
        <v>0</v>
      </c>
      <c r="BJ21" s="43">
        <f t="shared" si="256"/>
        <v>0</v>
      </c>
      <c r="BK21" s="43">
        <f t="shared" ref="BK21:BM21" si="257">SUM(BK23:BK23)</f>
        <v>0</v>
      </c>
      <c r="BL21" s="43">
        <f t="shared" si="257"/>
        <v>0</v>
      </c>
      <c r="BM21" s="43">
        <f t="shared" si="257"/>
        <v>0</v>
      </c>
      <c r="BN21" s="43">
        <f t="shared" ref="BN21:BO21" si="258">SUM(BN23:BN23)</f>
        <v>0</v>
      </c>
      <c r="BO21" s="43">
        <f t="shared" si="258"/>
        <v>0</v>
      </c>
      <c r="BP21" s="43">
        <f t="shared" ref="BP21:BR21" si="259">SUM(BP23:BP23)</f>
        <v>0</v>
      </c>
      <c r="BQ21" s="43">
        <f t="shared" si="259"/>
        <v>0</v>
      </c>
      <c r="BR21" s="43">
        <f t="shared" si="259"/>
        <v>0</v>
      </c>
      <c r="BS21" s="43">
        <f t="shared" ref="BS21:BT21" si="260">SUM(BS23:BS23)</f>
        <v>0</v>
      </c>
      <c r="BT21" s="43">
        <f t="shared" si="260"/>
        <v>0</v>
      </c>
      <c r="BU21" s="43">
        <f t="shared" ref="BU21:BW21" si="261">SUM(BU23:BU23)</f>
        <v>0</v>
      </c>
      <c r="BV21" s="43">
        <f t="shared" si="261"/>
        <v>0</v>
      </c>
      <c r="BW21" s="43">
        <f t="shared" si="261"/>
        <v>0</v>
      </c>
      <c r="BX21" s="43">
        <f t="shared" ref="BX21:CA21" si="262">SUM(BX23:BX23)</f>
        <v>0</v>
      </c>
      <c r="BY21" s="43">
        <f t="shared" si="262"/>
        <v>0</v>
      </c>
      <c r="BZ21" s="43">
        <f t="shared" si="262"/>
        <v>0</v>
      </c>
      <c r="CA21" s="43">
        <f t="shared" si="262"/>
        <v>0</v>
      </c>
      <c r="CB21" s="43">
        <f t="shared" ref="CB21:CC21" si="263">SUM(CB23:CB23)</f>
        <v>0</v>
      </c>
      <c r="CC21" s="43">
        <f t="shared" si="263"/>
        <v>0</v>
      </c>
      <c r="CD21" s="43">
        <f t="shared" ref="CD21:CE21" si="264">SUM(CD23:CD23)</f>
        <v>0</v>
      </c>
      <c r="CE21" s="43">
        <f t="shared" si="264"/>
        <v>0</v>
      </c>
      <c r="CF21" s="43">
        <f t="shared" ref="CF21:CH21" si="265">SUM(CF23:CF23)</f>
        <v>0</v>
      </c>
      <c r="CG21" s="43">
        <f t="shared" si="265"/>
        <v>0</v>
      </c>
      <c r="CH21" s="43">
        <f t="shared" si="265"/>
        <v>0</v>
      </c>
      <c r="CI21" s="43">
        <f t="shared" ref="CI21:CM21" si="266">SUM(CI23:CI23)</f>
        <v>0</v>
      </c>
      <c r="CJ21" s="43">
        <f t="shared" si="266"/>
        <v>0</v>
      </c>
      <c r="CK21" s="43">
        <f t="shared" si="266"/>
        <v>0</v>
      </c>
      <c r="CL21" s="43">
        <f t="shared" si="266"/>
        <v>0</v>
      </c>
      <c r="CM21" s="43">
        <f t="shared" si="266"/>
        <v>0</v>
      </c>
      <c r="CN21" s="43">
        <f t="shared" ref="CN21:CP21" si="267">SUM(CN23:CN23)</f>
        <v>0</v>
      </c>
      <c r="CO21" s="43">
        <f t="shared" si="267"/>
        <v>0</v>
      </c>
      <c r="CP21" s="43">
        <f t="shared" si="267"/>
        <v>0</v>
      </c>
      <c r="CQ21" s="43">
        <f t="shared" ref="CQ21:CS21" si="268">SUM(CQ23:CQ23)</f>
        <v>0</v>
      </c>
      <c r="CR21" s="43">
        <f t="shared" si="268"/>
        <v>0</v>
      </c>
      <c r="CS21" s="43">
        <f t="shared" si="268"/>
        <v>0</v>
      </c>
      <c r="CT21" s="43">
        <f t="shared" ref="CT21:CU21" si="269">SUM(CT23:CT23)</f>
        <v>0</v>
      </c>
      <c r="CU21" s="43">
        <f t="shared" si="269"/>
        <v>0</v>
      </c>
      <c r="CV21" s="43">
        <f t="shared" ref="CV21:CW21" si="270">SUM(CV23:CV23)</f>
        <v>0</v>
      </c>
      <c r="CW21" s="43">
        <f t="shared" si="270"/>
        <v>0</v>
      </c>
      <c r="CX21" s="43">
        <f t="shared" ref="CX21:CZ21" si="271">SUM(CX23:CX23)</f>
        <v>0</v>
      </c>
      <c r="CY21" s="43">
        <f t="shared" si="271"/>
        <v>0</v>
      </c>
      <c r="CZ21" s="43">
        <f t="shared" si="271"/>
        <v>0</v>
      </c>
      <c r="DA21" s="43">
        <f t="shared" ref="DA21:DD21" si="272">SUM(DA23:DA23)</f>
        <v>0</v>
      </c>
      <c r="DB21" s="43">
        <f t="shared" si="272"/>
        <v>0</v>
      </c>
      <c r="DC21" s="43">
        <f t="shared" si="272"/>
        <v>0</v>
      </c>
      <c r="DD21" s="43">
        <f t="shared" si="272"/>
        <v>0</v>
      </c>
      <c r="DE21" s="43">
        <f t="shared" ref="DE21:DF21" si="273">SUM(DE23:DE23)</f>
        <v>0</v>
      </c>
      <c r="DF21" s="43">
        <f t="shared" si="273"/>
        <v>0</v>
      </c>
      <c r="DG21" s="43">
        <f t="shared" ref="DG21" si="274">SUM(DG23:DG23)</f>
        <v>0</v>
      </c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32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0</v>
      </c>
      <c r="CT23" s="34">
        <v>0</v>
      </c>
      <c r="CU23" s="34">
        <v>0</v>
      </c>
      <c r="CV23" s="34">
        <v>0</v>
      </c>
      <c r="CW23" s="34">
        <v>0</v>
      </c>
      <c r="CX23" s="34">
        <v>0</v>
      </c>
      <c r="CY23" s="34">
        <v>0</v>
      </c>
      <c r="CZ23" s="34">
        <v>0</v>
      </c>
      <c r="DA23" s="34">
        <v>0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f>SUM(B23:DG23)</f>
        <v>400000</v>
      </c>
    </row>
    <row r="26" spans="1:112">
      <c r="A26" s="29" t="s">
        <v>29</v>
      </c>
    </row>
    <row r="27" spans="1:112">
      <c r="A27" s="29" t="s">
        <v>33</v>
      </c>
    </row>
    <row r="28" spans="1:112">
      <c r="A28" s="29" t="s">
        <v>34</v>
      </c>
    </row>
    <row r="29" spans="1:112">
      <c r="A29" s="29" t="s">
        <v>30</v>
      </c>
    </row>
    <row r="30" spans="1:112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5" fitToWidth="100" orientation="landscape" r:id="rId1"/>
  <headerFooter>
    <oddHeader>&amp;C&amp;"Czcionka tekstu podstawowego,Pogrubiony"&amp;12
BUDŻET GMINY STRZELCE OPOLSKIE NA 2023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/>
  </sheetViews>
  <sheetFormatPr defaultColWidth="8.75" defaultRowHeight="14.25"/>
  <cols>
    <col min="1" max="1" width="36.75" style="56" customWidth="1"/>
    <col min="2" max="2" width="16.75" style="56" customWidth="1"/>
    <col min="3" max="16384" width="8.75" style="56"/>
  </cols>
  <sheetData>
    <row r="3" spans="1:2" ht="22.15" customHeight="1">
      <c r="A3" s="54" t="s">
        <v>41</v>
      </c>
      <c r="B3" s="55">
        <f>ROUND('Budżet 2023 - Dochody'!$C$5,2)</f>
        <v>184810528.36000001</v>
      </c>
    </row>
    <row r="4" spans="1:2" ht="22.15" customHeight="1">
      <c r="A4" s="54" t="s">
        <v>42</v>
      </c>
      <c r="B4" s="55">
        <f>ROUND('Budżet 2023 - po zmianach'!$DH$3,2)</f>
        <v>184810528.36000001</v>
      </c>
    </row>
    <row r="5" spans="1:2" ht="18" customHeight="1">
      <c r="A5" s="57" t="s">
        <v>43</v>
      </c>
      <c r="B5" s="58" t="str">
        <f>IF((B3-B4)=0,"OK","Błąd!")</f>
        <v>OK</v>
      </c>
    </row>
    <row r="7" spans="1:2" ht="22.15" customHeight="1">
      <c r="A7" s="54" t="s">
        <v>44</v>
      </c>
      <c r="B7" s="55">
        <f>ROUND('Budżet 2023 - Wydatki'!$C$5,2)</f>
        <v>199247012.36000001</v>
      </c>
    </row>
    <row r="8" spans="1:2" ht="22.15" customHeight="1">
      <c r="A8" s="54" t="s">
        <v>45</v>
      </c>
      <c r="B8" s="55">
        <f>ROUND('Budżet 2023 - po zmianach'!$DH$9,2)</f>
        <v>199247012.36000001</v>
      </c>
    </row>
    <row r="9" spans="1:2" ht="18" customHeight="1">
      <c r="A9" s="57" t="s">
        <v>43</v>
      </c>
      <c r="B9" s="58" t="str">
        <f>IF((B7-B8)=0,"OK","Błąd!")</f>
        <v>OK</v>
      </c>
    </row>
    <row r="11" spans="1:2" ht="22.15" customHeight="1">
      <c r="A11" s="54" t="s">
        <v>46</v>
      </c>
      <c r="B11" s="55">
        <f>'Budżet 2023 - Dochody'!$E$5</f>
        <v>13864788.449999999</v>
      </c>
    </row>
    <row r="12" spans="1:2" ht="22.15" customHeight="1">
      <c r="A12" s="54" t="s">
        <v>47</v>
      </c>
      <c r="B12" s="55">
        <f>'Budżet 2023 - Wydatki'!$E$5</f>
        <v>13864788.449999999</v>
      </c>
    </row>
    <row r="13" spans="1:2" ht="18" customHeight="1">
      <c r="A13" s="57" t="s">
        <v>43</v>
      </c>
      <c r="B13" s="58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2023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2023 - Dochody</vt:lpstr>
      <vt:lpstr>Budżet 2023 - Wydatki</vt:lpstr>
      <vt:lpstr>Budżet 2023 -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2023 po zmianach</dc:title>
  <dc:subject>Budżet 2023</dc:subject>
  <dc:creator>p.szuba@strzelceopolskie.eu</dc:creator>
  <cp:keywords>Budżet 2023</cp:keywords>
  <dc:description>Budżet 2023 po zmianach</dc:description>
  <cp:lastModifiedBy>Piotr Szuba</cp:lastModifiedBy>
  <cp:lastPrinted>2023-01-08T12:18:07Z</cp:lastPrinted>
  <dcterms:created xsi:type="dcterms:W3CDTF">2010-01-23T12:25:49Z</dcterms:created>
  <dcterms:modified xsi:type="dcterms:W3CDTF">2024-01-10T15:10:03Z</dcterms:modified>
  <cp:category>Budżet 2023</cp:category>
</cp:coreProperties>
</file>