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4\"/>
    </mc:Choice>
  </mc:AlternateContent>
  <xr:revisionPtr revIDLastSave="0" documentId="13_ncr:1_{437E6FB6-9FBA-45F4-A001-3BA01541FD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1" i="1" l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R15" i="1" l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<sst xmlns="http://schemas.openxmlformats.org/spreadsheetml/2006/main" count="211" uniqueCount="92">
  <si>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</si>
  <si>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</si>
  <si>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</si>
  <si>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</si>
  <si>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</si>
  <si>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</si>
  <si>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</si>
  <si>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</si>
  <si>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</si>
  <si>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</si>
  <si>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</si>
  <si>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</si>
  <si>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</si>
  <si>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</si>
  <si>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</si>
  <si>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</si>
  <si>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</si>
  <si>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</si>
  <si>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</si>
  <si>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</si>
  <si>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</si>
  <si>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</si>
  <si>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</si>
  <si>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</si>
  <si>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</si>
  <si>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</si>
  <si>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</si>
  <si>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</si>
  <si>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</si>
  <si>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</si>
  <si>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</si>
  <si>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</si>
  <si>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</si>
  <si>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</si>
  <si>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</si>
  <si>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</si>
  <si>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</si>
  <si>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</si>
  <si>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</si>
  <si>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</si>
  <si>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</si>
  <si>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</si>
  <si>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</si>
  <si>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</si>
  <si>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</si>
  <si>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FACEBOOK: https://www.facebook.com/szuba76 | LINKEDIN: https://www.linkedin.com/in/szuba76</t>
  </si>
  <si>
    <t>X (TWITTER): https://twitter.com/piotr_szuba | INSTAGRAM: https://www.instagram.com/szuba76</t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</si>
  <si>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</si>
  <si>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</si>
  <si>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</si>
  <si>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t>Piotr Szuba, Joanna Smyła</t>
  </si>
  <si>
    <t>p.szuba@strzelceopolskie.eu, j.smyla@strzelceopolskie.eu</t>
  </si>
  <si>
    <t>Skarbnik Gminy, Zastępca Skarbnika Gminy</t>
  </si>
  <si>
    <t>#b24 #budzetso2024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</si>
  <si>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</si>
  <si>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</si>
  <si>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</si>
  <si>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</si>
  <si>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</si>
  <si>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</si>
  <si>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</si>
  <si>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</si>
  <si>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</si>
  <si>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</si>
  <si>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</si>
  <si>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</si>
  <si>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</si>
  <si>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</si>
  <si>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</si>
  <si>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</si>
  <si>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</si>
  <si>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</si>
  <si>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</si>
  <si>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</si>
  <si>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</si>
  <si>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</si>
  <si>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</si>
  <si>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</si>
  <si>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</si>
  <si>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</si>
  <si>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</si>
  <si>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</si>
  <si>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</si>
  <si>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</si>
  <si>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</si>
  <si>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</si>
  <si>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</si>
  <si>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29.02.2024 r.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</si>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</sst>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47</v>
      </c>
    </row>
    <row r="9" spans="2:4">
      <c r="B9" s="51" t="s">
        <v>48</v>
      </c>
    </row>
    <row r="10" spans="2:4">
      <c r="B10" s="51" t="s">
        <v>49</v>
      </c>
    </row>
    <row r="13" spans="2:4">
      <c r="B13" s="48" t="s">
        <v>16</v>
      </c>
      <c r="C13" s="48"/>
      <c r="D13" s="49" t="s">
        <v>50</v>
      </c>
    </row>
    <row r="14" spans="2:4">
      <c r="B14" s="48"/>
      <c r="C14" s="48"/>
      <c r="D14" s="58" t="s">
        <v>51</v>
      </c>
    </row>
    <row r="15" spans="2:4">
      <c r="B15" s="48"/>
      <c r="C15" s="48"/>
      <c r="D15" s="49" t="s">
        <v>52</v>
      </c>
    </row>
    <row r="16" spans="2:4">
      <c r="B16" s="48"/>
      <c r="C16" s="48"/>
      <c r="D16" s="48"/>
    </row>
    <row r="17" spans="2:4">
      <c r="B17" s="48"/>
      <c r="C17" s="48"/>
      <c r="D17" s="49" t="s">
        <v>37</v>
      </c>
    </row>
    <row r="19" spans="2:4">
      <c r="D19" s="49" t="s">
        <v>45</v>
      </c>
    </row>
    <row r="20" spans="2:4">
      <c r="D20" s="49" t="s">
        <v>46</v>
      </c>
    </row>
    <row r="22" spans="2:4">
      <c r="D22" s="48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7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2" t="s">
        <v>25</v>
      </c>
      <c r="B2" s="62" t="s">
        <v>24</v>
      </c>
      <c r="C2" s="63" t="s">
        <v>23</v>
      </c>
      <c r="D2" s="64" t="s">
        <v>27</v>
      </c>
      <c r="E2" s="65"/>
      <c r="F2" s="66"/>
    </row>
    <row r="3" spans="1:6" s="20" customFormat="1" ht="38.25" customHeight="1">
      <c r="A3" s="62"/>
      <c r="B3" s="62"/>
      <c r="C3" s="63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196591567.71999997</v>
      </c>
      <c r="D5" s="21">
        <f>SUM(D6:D200)</f>
        <v>184951302.30999997</v>
      </c>
      <c r="E5" s="21">
        <f>SUM(E6:E200)</f>
        <v>11558053.41</v>
      </c>
      <c r="F5" s="21">
        <f>SUM(F6:F200)</f>
        <v>82212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61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66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68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70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73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75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77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80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83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85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88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2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56</v>
      </c>
    </row>
    <row r="2" spans="1:6" s="20" customFormat="1" ht="25.5" customHeight="1">
      <c r="A2" s="62" t="s">
        <v>25</v>
      </c>
      <c r="B2" s="62" t="s">
        <v>24</v>
      </c>
      <c r="C2" s="63" t="s">
        <v>23</v>
      </c>
      <c r="D2" s="64" t="s">
        <v>27</v>
      </c>
      <c r="E2" s="65"/>
      <c r="F2" s="66"/>
    </row>
    <row r="3" spans="1:6" s="20" customFormat="1" ht="38.25" customHeight="1">
      <c r="A3" s="62"/>
      <c r="B3" s="62"/>
      <c r="C3" s="63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223482631.71999997</v>
      </c>
      <c r="D5" s="21">
        <f>SUM(D6:D200)</f>
        <v>211764578.30999997</v>
      </c>
      <c r="E5" s="21">
        <f>SUM(E6:E200)</f>
        <v>11558053.41</v>
      </c>
      <c r="F5" s="21">
        <f>SUM(F6:F200)</f>
        <v>160000</v>
      </c>
    </row>
    <row r="6" spans="1:6" s="17" customFormat="1" ht="25.5">
      <c r="A6" s="33" t="s">
        <v>55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60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61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63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66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68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70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71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73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75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77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79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80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83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85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88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90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59</v>
      </c>
      <c r="C2" s="50" t="s">
        <v>58</v>
      </c>
      <c r="D2" s="50" t="s">
        <v>62</v>
      </c>
      <c r="E2" s="50" t="s">
        <v>65</v>
      </c>
      <c r="F2" s="50" t="s">
        <v>67</v>
      </c>
      <c r="G2" s="50" t="s">
        <v>69</v>
      </c>
      <c r="H2" s="61" t="s">
        <v>64</v>
      </c>
      <c r="I2" s="50" t="s">
        <v>72</v>
      </c>
      <c r="J2" s="50" t="s">
        <v>74</v>
      </c>
      <c r="K2" s="50" t="s">
        <v>76</v>
      </c>
      <c r="L2" s="50" t="s">
        <v>78</v>
      </c>
      <c r="M2" s="50" t="s">
        <v>81</v>
      </c>
      <c r="N2" s="50" t="s">
        <v>82</v>
      </c>
      <c r="O2" s="61" t="s">
        <v>84</v>
      </c>
      <c r="P2" s="50" t="s">
        <v>86</v>
      </c>
      <c r="Q2" s="50" t="s">
        <v>89</v>
      </c>
      <c r="R2" s="50" t="s">
        <v>91</v>
      </c>
      <c r="S2" s="59" t="s">
        <v>57</v>
      </c>
      <c r="T2" s="59" t="s">
        <v>57</v>
      </c>
      <c r="U2" s="59" t="s">
        <v>57</v>
      </c>
      <c r="V2" s="59" t="s">
        <v>57</v>
      </c>
      <c r="W2" s="59" t="s">
        <v>57</v>
      </c>
      <c r="X2" s="59" t="s">
        <v>57</v>
      </c>
      <c r="Y2" s="59" t="s">
        <v>57</v>
      </c>
      <c r="Z2" s="59" t="s">
        <v>57</v>
      </c>
      <c r="AA2" s="59" t="s">
        <v>57</v>
      </c>
      <c r="AB2" s="59" t="s">
        <v>57</v>
      </c>
      <c r="AC2" s="59" t="s">
        <v>57</v>
      </c>
      <c r="AD2" s="59" t="s">
        <v>57</v>
      </c>
      <c r="AE2" s="59" t="s">
        <v>57</v>
      </c>
      <c r="AF2" s="59" t="s">
        <v>57</v>
      </c>
      <c r="AG2" s="59" t="s">
        <v>57</v>
      </c>
      <c r="AH2" s="59" t="s">
        <v>57</v>
      </c>
      <c r="AI2" s="59" t="s">
        <v>57</v>
      </c>
      <c r="AJ2" s="59" t="s">
        <v>57</v>
      </c>
      <c r="AK2" s="59" t="s">
        <v>57</v>
      </c>
      <c r="AL2" s="59" t="s">
        <v>57</v>
      </c>
      <c r="AM2" s="59" t="s">
        <v>57</v>
      </c>
      <c r="AN2" s="59" t="s">
        <v>57</v>
      </c>
      <c r="AO2" s="59" t="s">
        <v>57</v>
      </c>
      <c r="AP2" s="59" t="s">
        <v>57</v>
      </c>
      <c r="AQ2" s="59" t="s">
        <v>57</v>
      </c>
      <c r="AR2" s="59" t="s">
        <v>57</v>
      </c>
      <c r="AS2" s="59" t="s">
        <v>57</v>
      </c>
      <c r="AT2" s="59" t="s">
        <v>57</v>
      </c>
      <c r="AU2" s="59" t="s">
        <v>57</v>
      </c>
      <c r="AV2" s="59" t="s">
        <v>57</v>
      </c>
      <c r="AW2" s="59" t="s">
        <v>57</v>
      </c>
      <c r="AX2" s="59" t="s">
        <v>57</v>
      </c>
      <c r="AY2" s="59" t="s">
        <v>57</v>
      </c>
      <c r="AZ2" s="59" t="s">
        <v>57</v>
      </c>
      <c r="BA2" s="59" t="s">
        <v>57</v>
      </c>
      <c r="BB2" s="59" t="s">
        <v>57</v>
      </c>
      <c r="BC2" s="59" t="s">
        <v>57</v>
      </c>
      <c r="BD2" s="59" t="s">
        <v>57</v>
      </c>
      <c r="BE2" s="59" t="s">
        <v>57</v>
      </c>
      <c r="BF2" s="59" t="s">
        <v>57</v>
      </c>
      <c r="BG2" s="59" t="s">
        <v>57</v>
      </c>
      <c r="BH2" s="59" t="s">
        <v>57</v>
      </c>
      <c r="BI2" s="59" t="s">
        <v>57</v>
      </c>
      <c r="BJ2" s="59" t="s">
        <v>57</v>
      </c>
      <c r="BK2" s="59" t="s">
        <v>57</v>
      </c>
      <c r="BL2" s="59" t="s">
        <v>57</v>
      </c>
      <c r="BM2" s="59" t="s">
        <v>57</v>
      </c>
      <c r="BN2" s="59" t="s">
        <v>57</v>
      </c>
      <c r="BO2" s="59" t="s">
        <v>57</v>
      </c>
      <c r="BP2" s="59" t="s">
        <v>57</v>
      </c>
      <c r="BQ2" s="59" t="s">
        <v>57</v>
      </c>
      <c r="BR2" s="59" t="s">
        <v>57</v>
      </c>
      <c r="BS2" s="59" t="s">
        <v>57</v>
      </c>
      <c r="BT2" s="59" t="s">
        <v>57</v>
      </c>
      <c r="BU2" s="59" t="s">
        <v>57</v>
      </c>
      <c r="BV2" s="59" t="s">
        <v>57</v>
      </c>
      <c r="BW2" s="59" t="s">
        <v>57</v>
      </c>
      <c r="BX2" s="59" t="s">
        <v>57</v>
      </c>
      <c r="BY2" s="59" t="s">
        <v>57</v>
      </c>
      <c r="BZ2" s="59" t="s">
        <v>57</v>
      </c>
      <c r="CA2" s="59" t="s">
        <v>57</v>
      </c>
      <c r="CB2" s="59" t="s">
        <v>57</v>
      </c>
      <c r="CC2" s="59" t="s">
        <v>57</v>
      </c>
      <c r="CD2" s="59" t="s">
        <v>57</v>
      </c>
      <c r="CE2" s="59" t="s">
        <v>57</v>
      </c>
      <c r="CF2" s="59" t="s">
        <v>57</v>
      </c>
      <c r="CG2" s="59" t="s">
        <v>57</v>
      </c>
      <c r="CH2" s="59" t="s">
        <v>57</v>
      </c>
      <c r="CI2" s="59" t="s">
        <v>57</v>
      </c>
      <c r="CJ2" s="59" t="s">
        <v>57</v>
      </c>
      <c r="CK2" s="59" t="s">
        <v>57</v>
      </c>
      <c r="CL2" s="59" t="s">
        <v>57</v>
      </c>
      <c r="CM2" s="59" t="s">
        <v>57</v>
      </c>
      <c r="CN2" s="59" t="s">
        <v>57</v>
      </c>
      <c r="CO2" s="59" t="s">
        <v>57</v>
      </c>
      <c r="CP2" s="59" t="s">
        <v>57</v>
      </c>
      <c r="CQ2" s="59" t="s">
        <v>57</v>
      </c>
      <c r="CR2" s="59" t="s">
        <v>57</v>
      </c>
      <c r="CS2" s="59" t="s">
        <v>57</v>
      </c>
      <c r="CT2" s="59" t="s">
        <v>57</v>
      </c>
      <c r="CU2" s="59" t="s">
        <v>57</v>
      </c>
      <c r="CV2" s="59" t="s">
        <v>57</v>
      </c>
      <c r="CW2" s="59" t="s">
        <v>57</v>
      </c>
      <c r="CX2" s="59" t="s">
        <v>57</v>
      </c>
      <c r="CY2" s="59" t="s">
        <v>57</v>
      </c>
      <c r="CZ2" s="59" t="s">
        <v>57</v>
      </c>
      <c r="DA2" s="59" t="s">
        <v>57</v>
      </c>
      <c r="DB2" s="59" t="s">
        <v>57</v>
      </c>
      <c r="DC2" s="59" t="s">
        <v>57</v>
      </c>
      <c r="DD2" s="59" t="s">
        <v>57</v>
      </c>
      <c r="DE2" s="59" t="s">
        <v>57</v>
      </c>
      <c r="DF2" s="59" t="s">
        <v>57</v>
      </c>
      <c r="DG2" s="59" t="s">
        <v>57</v>
      </c>
      <c r="DH2" s="31" t="s">
        <v>87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196591567.71999997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161626225.71999997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34965342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29911064</v>
      </c>
    </row>
    <row r="8" spans="1:112" ht="27" customHeight="1" thickBot="1">
      <c r="A8" s="14" t="s">
        <v>3</v>
      </c>
      <c r="B8" s="15">
        <f t="shared" ref="B8:C8" si="6">SUM(B3,B7)</f>
        <v>205640000</v>
      </c>
      <c r="C8" s="36">
        <f t="shared" si="6"/>
        <v>0</v>
      </c>
      <c r="D8" s="36">
        <f t="shared" ref="D8:F8" si="7">SUM(D3,D7)</f>
        <v>89550.07</v>
      </c>
      <c r="E8" s="36">
        <f t="shared" si="7"/>
        <v>0</v>
      </c>
      <c r="F8" s="36">
        <f t="shared" si="7"/>
        <v>192346</v>
      </c>
      <c r="G8" s="36">
        <f t="shared" ref="G8:J8" si="8">SUM(G3,G7)</f>
        <v>4123.71</v>
      </c>
      <c r="H8" s="36">
        <f t="shared" si="8"/>
        <v>9321164</v>
      </c>
      <c r="I8" s="36">
        <f t="shared" si="8"/>
        <v>0</v>
      </c>
      <c r="J8" s="36">
        <f t="shared" si="8"/>
        <v>7405.32</v>
      </c>
      <c r="K8" s="36">
        <f t="shared" ref="K8:M8" si="9">SUM(K3,K7)</f>
        <v>146707</v>
      </c>
      <c r="L8" s="36">
        <f t="shared" si="9"/>
        <v>53023</v>
      </c>
      <c r="M8" s="36">
        <f t="shared" si="9"/>
        <v>0</v>
      </c>
      <c r="N8" s="36">
        <f t="shared" ref="N8:O8" si="10">SUM(N3,N7)</f>
        <v>36960</v>
      </c>
      <c r="O8" s="36">
        <f t="shared" si="10"/>
        <v>10757443</v>
      </c>
      <c r="P8" s="36">
        <f t="shared" ref="P8:R8" si="11">SUM(P3,P7)</f>
        <v>147661.92000000001</v>
      </c>
      <c r="Q8" s="36">
        <f t="shared" si="11"/>
        <v>106247.7</v>
      </c>
      <c r="R8" s="36">
        <f t="shared" si="11"/>
        <v>0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226502631.71999997</v>
      </c>
    </row>
    <row r="9" spans="1:112" ht="18" customHeight="1">
      <c r="A9" s="10" t="s">
        <v>4</v>
      </c>
      <c r="B9" s="11">
        <f t="shared" ref="B9:C9" si="12">SUM(B11:B12)</f>
        <v>202620000</v>
      </c>
      <c r="C9" s="37">
        <f t="shared" si="12"/>
        <v>0</v>
      </c>
      <c r="D9" s="37">
        <f t="shared" ref="D9" si="13">SUM(D11:D12)</f>
        <v>89550.07</v>
      </c>
      <c r="E9" s="37">
        <f t="shared" ref="E9:F9" si="14">SUM(E11:E12)</f>
        <v>0</v>
      </c>
      <c r="F9" s="37">
        <f t="shared" si="14"/>
        <v>192346</v>
      </c>
      <c r="G9" s="37">
        <f t="shared" ref="G9:H9" si="15">SUM(G11:G12)</f>
        <v>4123.71</v>
      </c>
      <c r="H9" s="37">
        <f t="shared" si="15"/>
        <v>9321164</v>
      </c>
      <c r="I9" s="37">
        <f t="shared" ref="I9:K9" si="16">SUM(I11:I12)</f>
        <v>0</v>
      </c>
      <c r="J9" s="37">
        <f t="shared" si="16"/>
        <v>7405.32</v>
      </c>
      <c r="K9" s="37">
        <f t="shared" si="16"/>
        <v>146707</v>
      </c>
      <c r="L9" s="37">
        <f t="shared" ref="L9:M9" si="17">SUM(L11:L12)</f>
        <v>53023</v>
      </c>
      <c r="M9" s="37">
        <f t="shared" si="17"/>
        <v>0</v>
      </c>
      <c r="N9" s="37">
        <f t="shared" ref="N9:O9" si="18">SUM(N11:N12)</f>
        <v>36960</v>
      </c>
      <c r="O9" s="37">
        <f t="shared" si="18"/>
        <v>10757443</v>
      </c>
      <c r="P9" s="37">
        <f t="shared" ref="P9:R9" si="19">SUM(P11:P12)</f>
        <v>147661.92000000001</v>
      </c>
      <c r="Q9" s="37">
        <f t="shared" si="19"/>
        <v>106247.7</v>
      </c>
      <c r="R9" s="37">
        <f t="shared" si="19"/>
        <v>0</v>
      </c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223482631.71999997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162361028.01999998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61121603.700000003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3020000</v>
      </c>
    </row>
    <row r="14" spans="1:112" ht="27" customHeight="1" thickBot="1">
      <c r="A14" s="14" t="s">
        <v>3</v>
      </c>
      <c r="B14" s="15">
        <f t="shared" ref="B14:C14" si="20">SUM(B9,B13)</f>
        <v>205640000</v>
      </c>
      <c r="C14" s="36">
        <f t="shared" si="20"/>
        <v>0</v>
      </c>
      <c r="D14" s="36">
        <f t="shared" ref="D14:F14" si="21">SUM(D9,D13)</f>
        <v>89550.07</v>
      </c>
      <c r="E14" s="36">
        <f t="shared" si="21"/>
        <v>0</v>
      </c>
      <c r="F14" s="36">
        <f t="shared" si="21"/>
        <v>192346</v>
      </c>
      <c r="G14" s="36">
        <f t="shared" ref="G14:J14" si="22">SUM(G9,G13)</f>
        <v>4123.71</v>
      </c>
      <c r="H14" s="36">
        <f t="shared" si="22"/>
        <v>9321164</v>
      </c>
      <c r="I14" s="36">
        <f t="shared" si="22"/>
        <v>0</v>
      </c>
      <c r="J14" s="36">
        <f t="shared" si="22"/>
        <v>7405.32</v>
      </c>
      <c r="K14" s="36">
        <f t="shared" ref="K14:M14" si="23">SUM(K9,K13)</f>
        <v>146707</v>
      </c>
      <c r="L14" s="36">
        <f t="shared" si="23"/>
        <v>53023</v>
      </c>
      <c r="M14" s="36">
        <f t="shared" si="23"/>
        <v>0</v>
      </c>
      <c r="N14" s="36">
        <f t="shared" ref="N14:O14" si="24">SUM(N9,N13)</f>
        <v>36960</v>
      </c>
      <c r="O14" s="36">
        <f t="shared" si="24"/>
        <v>10757443</v>
      </c>
      <c r="P14" s="36">
        <f t="shared" ref="P14:R14" si="25">SUM(P9,P13)</f>
        <v>147661.92000000001</v>
      </c>
      <c r="Q14" s="36">
        <f t="shared" si="25"/>
        <v>106247.7</v>
      </c>
      <c r="R14" s="36">
        <f t="shared" si="25"/>
        <v>0</v>
      </c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226502631.71999997</v>
      </c>
    </row>
    <row r="15" spans="1:112" ht="18" customHeight="1">
      <c r="A15" s="12" t="s">
        <v>11</v>
      </c>
      <c r="B15" s="13">
        <f t="shared" ref="B15:C15" si="26">+B3-B9</f>
        <v>-17755000</v>
      </c>
      <c r="C15" s="38">
        <f t="shared" si="26"/>
        <v>0</v>
      </c>
      <c r="D15" s="38">
        <f t="shared" ref="D15:F15" si="27">+D3-D9</f>
        <v>0</v>
      </c>
      <c r="E15" s="38">
        <f t="shared" si="27"/>
        <v>0</v>
      </c>
      <c r="F15" s="38">
        <f t="shared" si="27"/>
        <v>0</v>
      </c>
      <c r="G15" s="38">
        <f t="shared" ref="G15:J15" si="28">+G3-G9</f>
        <v>0</v>
      </c>
      <c r="H15" s="40">
        <f t="shared" si="28"/>
        <v>-9136064</v>
      </c>
      <c r="I15" s="38">
        <f t="shared" si="28"/>
        <v>0</v>
      </c>
      <c r="J15" s="38">
        <f t="shared" si="28"/>
        <v>0</v>
      </c>
      <c r="K15" s="38">
        <f t="shared" ref="K15:M15" si="29">+K3-K9</f>
        <v>0</v>
      </c>
      <c r="L15" s="38">
        <f t="shared" si="29"/>
        <v>0</v>
      </c>
      <c r="M15" s="38">
        <f t="shared" si="29"/>
        <v>0</v>
      </c>
      <c r="N15" s="38">
        <f t="shared" ref="N15:O15" si="30">+N3-N9</f>
        <v>0</v>
      </c>
      <c r="O15" s="38">
        <f t="shared" si="30"/>
        <v>0</v>
      </c>
      <c r="P15" s="38">
        <f t="shared" ref="P15:R15" si="31">+P3-P9</f>
        <v>0</v>
      </c>
      <c r="Q15" s="38">
        <f t="shared" si="31"/>
        <v>0</v>
      </c>
      <c r="R15" s="38">
        <f t="shared" si="31"/>
        <v>0</v>
      </c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-26891064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32">SUM(B19:B20)</f>
        <v>1200000</v>
      </c>
      <c r="C17" s="43">
        <f t="shared" si="32"/>
        <v>0</v>
      </c>
      <c r="D17" s="43">
        <f t="shared" ref="D17" si="33">SUM(D19:D20)</f>
        <v>0</v>
      </c>
      <c r="E17" s="43">
        <f t="shared" ref="E17:F17" si="34">SUM(E19:E20)</f>
        <v>0</v>
      </c>
      <c r="F17" s="43">
        <f t="shared" si="34"/>
        <v>0</v>
      </c>
      <c r="G17" s="43">
        <f t="shared" ref="G17:H17" si="35">SUM(G19:G20)</f>
        <v>0</v>
      </c>
      <c r="H17" s="43">
        <f t="shared" si="35"/>
        <v>0</v>
      </c>
      <c r="I17" s="43">
        <f t="shared" ref="I17:K17" si="36">SUM(I19:I20)</f>
        <v>0</v>
      </c>
      <c r="J17" s="43">
        <f t="shared" si="36"/>
        <v>0</v>
      </c>
      <c r="K17" s="43">
        <f t="shared" si="36"/>
        <v>0</v>
      </c>
      <c r="L17" s="43">
        <f t="shared" ref="L17:M17" si="37">SUM(L19:L20)</f>
        <v>0</v>
      </c>
      <c r="M17" s="43">
        <f t="shared" si="37"/>
        <v>0</v>
      </c>
      <c r="N17" s="43">
        <f t="shared" ref="N17:O17" si="38">SUM(N19:N20)</f>
        <v>0</v>
      </c>
      <c r="O17" s="43">
        <f t="shared" si="38"/>
        <v>0</v>
      </c>
      <c r="P17" s="43">
        <f t="shared" ref="P17:R17" si="39">SUM(P19:P20)</f>
        <v>0</v>
      </c>
      <c r="Q17" s="43">
        <f t="shared" si="39"/>
        <v>0</v>
      </c>
      <c r="R17" s="43">
        <f t="shared" si="39"/>
        <v>0</v>
      </c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40">SUM(B23:B23)</f>
        <v>400000</v>
      </c>
      <c r="C21" s="43">
        <f t="shared" si="40"/>
        <v>0</v>
      </c>
      <c r="D21" s="43">
        <f t="shared" ref="D21:F21" si="41">SUM(D23:D23)</f>
        <v>0</v>
      </c>
      <c r="E21" s="43">
        <f t="shared" si="41"/>
        <v>0</v>
      </c>
      <c r="F21" s="43">
        <f t="shared" si="41"/>
        <v>0</v>
      </c>
      <c r="G21" s="43">
        <f t="shared" ref="G21:J21" si="42">SUM(G23:G23)</f>
        <v>0</v>
      </c>
      <c r="H21" s="43">
        <f t="shared" si="42"/>
        <v>0</v>
      </c>
      <c r="I21" s="43">
        <f t="shared" si="42"/>
        <v>0</v>
      </c>
      <c r="J21" s="43">
        <f t="shared" si="42"/>
        <v>0</v>
      </c>
      <c r="K21" s="43">
        <f t="shared" ref="K21:M21" si="43">SUM(K23:K23)</f>
        <v>0</v>
      </c>
      <c r="L21" s="43">
        <f t="shared" si="43"/>
        <v>0</v>
      </c>
      <c r="M21" s="43">
        <f t="shared" si="43"/>
        <v>0</v>
      </c>
      <c r="N21" s="43">
        <f t="shared" ref="N21:O21" si="44">SUM(N23:N23)</f>
        <v>0</v>
      </c>
      <c r="O21" s="43">
        <f t="shared" si="44"/>
        <v>0</v>
      </c>
      <c r="P21" s="43">
        <f t="shared" ref="P21:R21" si="45">SUM(P23:P23)</f>
        <v>0</v>
      </c>
      <c r="Q21" s="43">
        <f t="shared" si="45"/>
        <v>0</v>
      </c>
      <c r="R21" s="43">
        <f t="shared" si="45"/>
        <v>0</v>
      </c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38</v>
      </c>
      <c r="B3" s="54">
        <f>ROUND('Budżet 2024 - Dochody'!$C$5,2)</f>
        <v>196591567.72</v>
      </c>
    </row>
    <row r="4" spans="1:2" ht="22.15" customHeight="1">
      <c r="A4" s="53" t="s">
        <v>39</v>
      </c>
      <c r="B4" s="54">
        <f>ROUND('Budżet 2024 - po zmianach'!$DH$3,2)</f>
        <v>196591567.72</v>
      </c>
    </row>
    <row r="5" spans="1:2" ht="18" customHeight="1">
      <c r="A5" s="56" t="s">
        <v>40</v>
      </c>
      <c r="B5" s="57" t="str">
        <f>IF((B3-B4)=0,"OK","Błąd!")</f>
        <v>OK</v>
      </c>
    </row>
    <row r="7" spans="1:2" ht="22.15" customHeight="1">
      <c r="A7" s="53" t="s">
        <v>41</v>
      </c>
      <c r="B7" s="54">
        <f>ROUND('Budżet 2024 - Wydatki'!$C$5,2)</f>
        <v>223482631.72</v>
      </c>
    </row>
    <row r="8" spans="1:2" ht="22.15" customHeight="1">
      <c r="A8" s="53" t="s">
        <v>42</v>
      </c>
      <c r="B8" s="54">
        <f>ROUND('Budżet 2024 - po zmianach'!$DH$9,2)</f>
        <v>223482631.72</v>
      </c>
    </row>
    <row r="9" spans="1:2" ht="18" customHeight="1">
      <c r="A9" s="56" t="s">
        <v>40</v>
      </c>
      <c r="B9" s="57" t="str">
        <f>IF((B7-B8)=0,"OK","Błąd!")</f>
        <v>OK</v>
      </c>
    </row>
    <row r="11" spans="1:2" ht="22.15" customHeight="1">
      <c r="A11" s="53" t="s">
        <v>43</v>
      </c>
      <c r="B11" s="54">
        <f>'Budżet 2024 - Dochody'!$E$5</f>
        <v>11558053.41</v>
      </c>
    </row>
    <row r="12" spans="1:2" ht="22.15" customHeight="1">
      <c r="A12" s="53" t="s">
        <v>44</v>
      </c>
      <c r="B12" s="54">
        <f>'Budżet 2024 - Wydatki'!$E$5</f>
        <v>11558053.41</v>
      </c>
    </row>
    <row r="13" spans="1:2" ht="18" customHeight="1">
      <c r="A13" s="56" t="s">
        <v>40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Piotr Szuba</cp:lastModifiedBy>
  <cp:lastPrinted>2024-01-11T11:46:50Z</cp:lastPrinted>
  <dcterms:created xsi:type="dcterms:W3CDTF">2010-01-23T12:25:49Z</dcterms:created>
  <dcterms:modified xsi:type="dcterms:W3CDTF">2024-03-07T11:50:01Z</dcterms:modified>
  <cp:category>Budżet 2024</cp:category>
</cp:coreProperties>
</file>