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Aktualne bazy 07.06.2024\"/>
    </mc:Choice>
  </mc:AlternateContent>
  <xr:revisionPtr revIDLastSave="0" documentId="8_{21B5EDC1-1AA1-4015-B023-4FF29E17F8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4 - Dochody" sheetId="3" r:id="rId2"/>
    <sheet name="Budżet 2024 - Wydatki" sheetId="4" r:id="rId3"/>
    <sheet name="Budżet 2024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O21" i="1" l="1"/>
  <c r="AO17" i="1"/>
  <c r="AO9" i="1"/>
  <c r="AO14" i="1" s="1"/>
  <c r="AO8" i="1"/>
  <c r="AO3" i="1"/>
  <c r="AN21" i="1"/>
  <c r="AN17" i="1"/>
  <c r="AN14" i="1"/>
  <c r="AN9" i="1"/>
  <c r="AN8" i="1"/>
  <c r="AN3" i="1"/>
  <c r="C45" i="4"/>
  <c r="C44" i="4"/>
  <c r="C43" i="4"/>
  <c r="C34" i="3"/>
  <c r="C33" i="3"/>
  <c r="AM21" i="1"/>
  <c r="AM17" i="1"/>
  <c r="AM9" i="1"/>
  <c r="AM14" i="1" s="1"/>
  <c r="AM3" i="1"/>
  <c r="AL21" i="1"/>
  <c r="AL17" i="1"/>
  <c r="AL9" i="1"/>
  <c r="AL14" i="1" s="1"/>
  <c r="AL3" i="1"/>
  <c r="C42" i="4"/>
  <c r="C32" i="3"/>
  <c r="AK21" i="1"/>
  <c r="AK17" i="1"/>
  <c r="AK9" i="1"/>
  <c r="AK14" i="1" s="1"/>
  <c r="AK3" i="1"/>
  <c r="C41" i="4"/>
  <c r="C31" i="3"/>
  <c r="AJ21" i="1"/>
  <c r="AJ17" i="1"/>
  <c r="AJ15" i="1"/>
  <c r="AJ14" i="1"/>
  <c r="AJ9" i="1"/>
  <c r="AJ3" i="1"/>
  <c r="AJ8" i="1" s="1"/>
  <c r="C40" i="4"/>
  <c r="AI21" i="1"/>
  <c r="AI17" i="1"/>
  <c r="AI9" i="1"/>
  <c r="AI3" i="1"/>
  <c r="AI8" i="1" s="1"/>
  <c r="C39" i="4"/>
  <c r="C30" i="3"/>
  <c r="AH21" i="1"/>
  <c r="AH17" i="1"/>
  <c r="AH9" i="1"/>
  <c r="AH14" i="1" s="1"/>
  <c r="AH3" i="1"/>
  <c r="AH15" i="1" s="1"/>
  <c r="C38" i="4"/>
  <c r="AG21" i="1"/>
  <c r="AG17" i="1"/>
  <c r="AG9" i="1"/>
  <c r="AG14" i="1" s="1"/>
  <c r="AG3" i="1"/>
  <c r="C37" i="4"/>
  <c r="C29" i="3"/>
  <c r="AF21" i="1"/>
  <c r="AF17" i="1"/>
  <c r="AF9" i="1"/>
  <c r="AF14" i="1" s="1"/>
  <c r="AF3" i="1"/>
  <c r="AF8" i="1" s="1"/>
  <c r="C36" i="4"/>
  <c r="C28" i="3"/>
  <c r="AE21" i="1"/>
  <c r="AE17" i="1"/>
  <c r="AE9" i="1"/>
  <c r="AE14" i="1" s="1"/>
  <c r="AE3" i="1"/>
  <c r="AE8" i="1" s="1"/>
  <c r="C35" i="4"/>
  <c r="C27" i="3"/>
  <c r="AD21" i="1"/>
  <c r="AD17" i="1"/>
  <c r="AD15" i="1"/>
  <c r="AD9" i="1"/>
  <c r="AD14" i="1" s="1"/>
  <c r="AD8" i="1"/>
  <c r="AD3" i="1"/>
  <c r="C34" i="4"/>
  <c r="C26" i="3"/>
  <c r="AC21" i="1"/>
  <c r="AC17" i="1"/>
  <c r="AC9" i="1"/>
  <c r="AC14" i="1" s="1"/>
  <c r="AC3" i="1"/>
  <c r="C33" i="4"/>
  <c r="C25" i="3"/>
  <c r="AB21" i="1"/>
  <c r="AB17" i="1"/>
  <c r="AB9" i="1"/>
  <c r="AB14" i="1" s="1"/>
  <c r="AB8" i="1"/>
  <c r="AB3" i="1"/>
  <c r="C32" i="4"/>
  <c r="C24" i="3"/>
  <c r="AA21" i="1"/>
  <c r="AA17" i="1"/>
  <c r="AA9" i="1"/>
  <c r="AA14" i="1" s="1"/>
  <c r="AA3" i="1"/>
  <c r="AA15" i="1" s="1"/>
  <c r="C31" i="4"/>
  <c r="C23" i="3"/>
  <c r="Z21" i="1"/>
  <c r="Z17" i="1"/>
  <c r="Z9" i="1"/>
  <c r="Z14" i="1" s="1"/>
  <c r="Z3" i="1"/>
  <c r="Z15" i="1" s="1"/>
  <c r="C30" i="4"/>
  <c r="C22" i="3"/>
  <c r="Y21" i="1"/>
  <c r="Y17" i="1"/>
  <c r="Y9" i="1"/>
  <c r="Y14" i="1" s="1"/>
  <c r="Y3" i="1"/>
  <c r="Y15" i="1" s="1"/>
  <c r="C29" i="4"/>
  <c r="X21" i="1"/>
  <c r="X17" i="1"/>
  <c r="X9" i="1"/>
  <c r="X14" i="1" s="1"/>
  <c r="X3" i="1"/>
  <c r="C28" i="4"/>
  <c r="C21" i="3"/>
  <c r="W21" i="1"/>
  <c r="W17" i="1"/>
  <c r="W9" i="1"/>
  <c r="W14" i="1" s="1"/>
  <c r="W3" i="1"/>
  <c r="W8" i="1" s="1"/>
  <c r="C27" i="4"/>
  <c r="C20" i="3"/>
  <c r="V21" i="1"/>
  <c r="V17" i="1"/>
  <c r="V14" i="1"/>
  <c r="V9" i="1"/>
  <c r="V3" i="1"/>
  <c r="V15" i="1" s="1"/>
  <c r="C26" i="4"/>
  <c r="C19" i="3"/>
  <c r="U21" i="1"/>
  <c r="U17" i="1"/>
  <c r="U9" i="1"/>
  <c r="U15" i="1" s="1"/>
  <c r="U8" i="1"/>
  <c r="U3" i="1"/>
  <c r="C25" i="4"/>
  <c r="T21" i="1"/>
  <c r="T17" i="1"/>
  <c r="T9" i="1"/>
  <c r="T15" i="1" s="1"/>
  <c r="T8" i="1"/>
  <c r="T3" i="1"/>
  <c r="C24" i="4"/>
  <c r="C18" i="3"/>
  <c r="S21" i="1"/>
  <c r="S17" i="1"/>
  <c r="S14" i="1"/>
  <c r="S9" i="1"/>
  <c r="S3" i="1"/>
  <c r="S15" i="1" s="1"/>
  <c r="C23" i="4"/>
  <c r="R21" i="1"/>
  <c r="R17" i="1"/>
  <c r="R9" i="1"/>
  <c r="R14" i="1" s="1"/>
  <c r="R3" i="1"/>
  <c r="C22" i="4"/>
  <c r="Q21" i="1"/>
  <c r="Q17" i="1"/>
  <c r="Q9" i="1"/>
  <c r="Q14" i="1" s="1"/>
  <c r="Q3" i="1"/>
  <c r="Q8" i="1" s="1"/>
  <c r="C21" i="4"/>
  <c r="C17" i="3"/>
  <c r="P21" i="1"/>
  <c r="P17" i="1"/>
  <c r="P9" i="1"/>
  <c r="P14" i="1" s="1"/>
  <c r="P3" i="1"/>
  <c r="P8" i="1" s="1"/>
  <c r="C20" i="4"/>
  <c r="C16" i="3"/>
  <c r="O21" i="1"/>
  <c r="O17" i="1"/>
  <c r="O9" i="1"/>
  <c r="O14" i="1" s="1"/>
  <c r="O3" i="1"/>
  <c r="C19" i="4"/>
  <c r="C15" i="3"/>
  <c r="N21" i="1"/>
  <c r="N17" i="1"/>
  <c r="N9" i="1"/>
  <c r="N3" i="1"/>
  <c r="N8" i="1" s="1"/>
  <c r="C18" i="4"/>
  <c r="C14" i="3"/>
  <c r="M21" i="1"/>
  <c r="M17" i="1"/>
  <c r="M9" i="1"/>
  <c r="M15" i="1" s="1"/>
  <c r="M8" i="1"/>
  <c r="M3" i="1"/>
  <c r="C17" i="4"/>
  <c r="L21" i="1"/>
  <c r="L17" i="1"/>
  <c r="L9" i="1"/>
  <c r="L14" i="1" s="1"/>
  <c r="L3" i="1"/>
  <c r="C16" i="4"/>
  <c r="C13" i="3"/>
  <c r="K21" i="1"/>
  <c r="K17" i="1"/>
  <c r="K9" i="1"/>
  <c r="K14" i="1" s="1"/>
  <c r="K8" i="1"/>
  <c r="K3" i="1"/>
  <c r="C15" i="4"/>
  <c r="C12" i="3"/>
  <c r="J21" i="1"/>
  <c r="J17" i="1"/>
  <c r="J9" i="1"/>
  <c r="J14" i="1" s="1"/>
  <c r="J3" i="1"/>
  <c r="C14" i="4"/>
  <c r="C11" i="3"/>
  <c r="I21" i="1"/>
  <c r="I17" i="1"/>
  <c r="I15" i="1"/>
  <c r="I9" i="1"/>
  <c r="I14" i="1" s="1"/>
  <c r="I8" i="1"/>
  <c r="I3" i="1"/>
  <c r="C13" i="4"/>
  <c r="H21" i="1"/>
  <c r="H17" i="1"/>
  <c r="H9" i="1"/>
  <c r="H14" i="1" s="1"/>
  <c r="H3" i="1"/>
  <c r="C12" i="4"/>
  <c r="C10" i="3"/>
  <c r="G21" i="1"/>
  <c r="G17" i="1"/>
  <c r="G9" i="1"/>
  <c r="G14" i="1" s="1"/>
  <c r="G3" i="1"/>
  <c r="G8" i="1" s="1"/>
  <c r="C11" i="4"/>
  <c r="C9" i="3"/>
  <c r="F21" i="1"/>
  <c r="F17" i="1"/>
  <c r="F9" i="1"/>
  <c r="F14" i="1" s="1"/>
  <c r="F3" i="1"/>
  <c r="F15" i="1" s="1"/>
  <c r="C10" i="4"/>
  <c r="E21" i="1"/>
  <c r="E17" i="1"/>
  <c r="E9" i="1"/>
  <c r="E14" i="1" s="1"/>
  <c r="E8" i="1"/>
  <c r="E3" i="1"/>
  <c r="C9" i="4"/>
  <c r="D21" i="1"/>
  <c r="D17" i="1"/>
  <c r="D9" i="1"/>
  <c r="D14" i="1" s="1"/>
  <c r="D3" i="1"/>
  <c r="D8" i="1" s="1"/>
  <c r="F5" i="4"/>
  <c r="E5" i="4"/>
  <c r="D5" i="4"/>
  <c r="F5" i="3"/>
  <c r="E5" i="3"/>
  <c r="D5" i="3"/>
  <c r="AO15" i="1" l="1"/>
  <c r="AN15" i="1"/>
  <c r="AM15" i="1"/>
  <c r="AM8" i="1"/>
  <c r="AL15" i="1"/>
  <c r="AL8" i="1"/>
  <c r="AK15" i="1"/>
  <c r="AK8" i="1"/>
  <c r="AI15" i="1"/>
  <c r="AI14" i="1"/>
  <c r="AH8" i="1"/>
  <c r="AG15" i="1"/>
  <c r="AG8" i="1"/>
  <c r="AF15" i="1"/>
  <c r="AE15" i="1"/>
  <c r="AC15" i="1"/>
  <c r="AC8" i="1"/>
  <c r="AB15" i="1"/>
  <c r="AA8" i="1"/>
  <c r="Z8" i="1"/>
  <c r="Y8" i="1"/>
  <c r="X15" i="1"/>
  <c r="X8" i="1"/>
  <c r="W15" i="1"/>
  <c r="V8" i="1"/>
  <c r="U14" i="1"/>
  <c r="T14" i="1"/>
  <c r="S8" i="1"/>
  <c r="R15" i="1"/>
  <c r="R8" i="1"/>
  <c r="Q15" i="1"/>
  <c r="P15" i="1"/>
  <c r="O15" i="1"/>
  <c r="O8" i="1"/>
  <c r="N15" i="1"/>
  <c r="N14" i="1"/>
  <c r="M14" i="1"/>
  <c r="L15" i="1"/>
  <c r="L8" i="1"/>
  <c r="K15" i="1"/>
  <c r="J15" i="1"/>
  <c r="J8" i="1"/>
  <c r="H15" i="1"/>
  <c r="H8" i="1"/>
  <c r="G15" i="1"/>
  <c r="F8" i="1"/>
  <c r="E15" i="1"/>
  <c r="D15" i="1"/>
  <c r="C8" i="4"/>
  <c r="C8" i="3"/>
  <c r="B12" i="5" l="1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DH23" i="1"/>
  <c r="C6" i="3"/>
  <c r="C5" i="3" s="1"/>
  <c r="DH20" i="1"/>
  <c r="DH19" i="1"/>
  <c r="DH13" i="1"/>
  <c r="DH12" i="1"/>
  <c r="DH11" i="1"/>
  <c r="DH7" i="1"/>
  <c r="DH6" i="1"/>
  <c r="DH5" i="1"/>
  <c r="B9" i="1"/>
  <c r="B14" i="1" s="1"/>
  <c r="B3" i="1"/>
  <c r="B8" i="1" s="1"/>
  <c r="B21" i="1"/>
  <c r="B17" i="1"/>
  <c r="B7" i="5" l="1"/>
  <c r="B3" i="5"/>
  <c r="DH3" i="1"/>
  <c r="C15" i="1"/>
  <c r="DH21" i="1"/>
  <c r="DH9" i="1"/>
  <c r="B8" i="5" s="1"/>
  <c r="DH17" i="1"/>
  <c r="B15" i="1"/>
  <c r="B4" i="5" l="1"/>
  <c r="B5" i="5" s="1"/>
  <c r="DH14" i="1"/>
  <c r="B9" i="5"/>
  <c r="DH8" i="1"/>
  <c r="DH15" i="1"/>
</calcChain>
</file>

<file path=xl/sharedStrings.xml><?xml version="1.0" encoding="utf-8"?>
<sst xmlns="http://schemas.openxmlformats.org/spreadsheetml/2006/main" count="249" uniqueCount="136">
  <si>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</si>
  <si>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</si>
  <si>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</si>
  <si>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</si>
  <si>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</si>
  <si>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</si>
  <si>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</si>
  <si>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</si>
  <si>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</si>
  <si>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</si>
  <si>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</si>
  <si>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</si>
  <si>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</si>
  <si>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</si>
  <si>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</si>
  <si>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</si>
  <si>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</si>
  <si>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</si>
  <si>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</si>
  <si>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</si>
  <si>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</si>
  <si>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</si>
  <si>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</si>
  <si>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</si>
  <si>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</si>
  <si>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</si>
  <si>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</si>
  <si>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</si>
  <si>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</si>
  <si>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</si>
  <si>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</si>
  <si>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</si>
  <si>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</si>
  <si>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</si>
  <si>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</si>
  <si>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</si>
  <si>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</si>
  <si>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</si>
  <si>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</si>
  <si>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</si>
  <si>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</si>
  <si>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</si>
  <si>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</si>
  <si>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</si>
  <si>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2024 :: rejestr zmian</t>
  </si>
  <si>
    <t>Uchwała Nr LXXV/617/2023 Rady Miejskiej w Strzelcach Opolskich z dnia 20 grudnia 2023 r.</t>
  </si>
  <si>
    <t>w sprawie uchwały budżetowej gminy Strzelce Opolskie na 2024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</si>
  <si>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</si>
  <si>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LXXV/617/2023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</si>
  <si>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</si>
  <si>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-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</si>
  <si>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/2024
BSO
z dnia 5.01.2024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WYS:20240111
UPO:20240111</t>
    </r>
  </si>
  <si>
    <t>Budżet na 2024 rok
wg URMSO
Nr LXXV/617/2023
z dnia 20.12.2023 r.</t>
  </si>
  <si>
    <t>Zarządzenie
Nr 8/2024</t>
  </si>
  <si>
    <t>Zarządzenie
Nr 19/2024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</si>
  <si>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/2024
BSO
z dnia 18.01.2024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WYS:20240124
UPO:20240124</t>
    </r>
  </si>
  <si>
    <t>Zarządzenie
Nr 26/2024</t>
  </si>
  <si>
    <r>
      <t xml:space="preserve">URMSO
Nr LXXVII/633/2024
z dnia
31.01.2024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</si>
  <si>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</t>
    </r>
    <r>
      <rPr>
        <b/>
        <sz val="11"/>
        <color indexed="8"/>
        <rFont val="Czcionka tekstu podstawowego"/>
        <charset val="238"/>
      </rPr>
      <t xml:space="preserve">/2024
BSO
z dnia 26.01.2024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WYS:20240201
UPO:20240201</t>
    </r>
  </si>
  <si>
    <t>Zarządzenie
Nr 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</si>
  <si>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WYS:20240205
UPO:20240205</t>
    </r>
  </si>
  <si>
    <t>Zarządzenie
Nr 29/2024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</si>
  <si>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WYS:20240206
UPO:20240206</t>
    </r>
  </si>
  <si>
    <t>Zarządzenie
Nr 30/2024</t>
  </si>
  <si>
    <t>Zarządzenie
Nr 36/2024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</si>
  <si>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36</t>
    </r>
    <r>
      <rPr>
        <b/>
        <sz val="11"/>
        <color indexed="8"/>
        <rFont val="Czcionka tekstu podstawowego"/>
        <charset val="238"/>
      </rPr>
      <t xml:space="preserve">/2024
BSO
z dnia 5.02.2024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WYS:20240212
UPO:20240212</t>
    </r>
  </si>
  <si>
    <t>Zarządzenie
Nr 39/2024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</si>
  <si>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/2024
BSO
z dnia 6.02.2024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WYS:20240213
UPO:20240213</t>
    </r>
  </si>
  <si>
    <t>Zarządzenie
Nr 41/2024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</si>
  <si>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/2024
BSO
z dnia 12.02.2024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WYS:20240216
UPO:20240216</t>
    </r>
  </si>
  <si>
    <t>Zarządzenie
Nr 44/2024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</si>
  <si>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13.02.2024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WYS:20240220
UPO:20240220</t>
    </r>
  </si>
  <si>
    <t>Zarządzenie
Nr 47/2024</t>
  </si>
  <si>
    <t>Zarządzenie
Nr 49/2024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</si>
  <si>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47</t>
    </r>
    <r>
      <rPr>
        <b/>
        <sz val="11"/>
        <color indexed="8"/>
        <rFont val="Czcionka tekstu podstawowego"/>
        <charset val="238"/>
      </rPr>
      <t xml:space="preserve">/2024
BSO
z dnia 20.02.2024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</si>
  <si>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/2024
BSO
z dnia 22.02.2024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</si>
  <si>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t>Zarządzenie
Nr 55/2024</t>
  </si>
  <si>
    <r>
      <t xml:space="preserve">URMSO
Nr LXXVIII/640/2024
z dnia
28.02.2024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</si>
  <si>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56/2024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</si>
  <si>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56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</si>
  <si>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</si>
  <si>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57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</si>
  <si>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</si>
  <si>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WYS:20240307
UPO:20240307</t>
    </r>
  </si>
  <si>
    <t>Zarządzenie
Nr 60/2024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</si>
  <si>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60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WYS:20240313
UPO:20240313</t>
    </r>
  </si>
  <si>
    <t>Zarządzenie
Nr 61/2024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</si>
  <si>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61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WYS:20240314
UPO:20240314</t>
    </r>
  </si>
  <si>
    <t>Zarządzenie
Nr 67/2024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</si>
  <si>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67</t>
    </r>
    <r>
      <rPr>
        <b/>
        <sz val="11"/>
        <color indexed="8"/>
        <rFont val="Czcionka tekstu podstawowego"/>
        <charset val="238"/>
      </rPr>
      <t xml:space="preserve">/2024
BSO
z dnia 18.03.2024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WYS:20240321
UPO:20240321</t>
    </r>
  </si>
  <si>
    <t>Zarządzenie
Nr 71/2024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</si>
  <si>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/2024
BSO
z dnia 26.03.2024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WYS:20240402
UPO:20240402</t>
    </r>
  </si>
  <si>
    <t>Zarządzenie
Nr 73/2024</t>
  </si>
  <si>
    <r>
      <t xml:space="preserve">URMSO
Nr LXXIX/648/2024
z dnia
27.03.2024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rFont val="Czcionka tekstu podstawowego"/>
        <charset val="238"/>
      </rPr>
      <t>]</t>
    </r>
  </si>
  <si>
    <t>Zarządzenie
Nr 74/2024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</si>
  <si>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/2024
BSO
z dnia 28.03.2024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WYS:20240416
UPO:20240416</t>
    </r>
  </si>
  <si>
    <t>Zarządzenie
Nr 88/2024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</si>
  <si>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88</t>
    </r>
    <r>
      <rPr>
        <b/>
        <sz val="11"/>
        <color indexed="8"/>
        <rFont val="Czcionka tekstu podstawowego"/>
        <charset val="238"/>
      </rPr>
      <t xml:space="preserve">/2024
BSO
z dnia 4.04.2024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WYS:20240418
UPO:20240418</t>
    </r>
  </si>
  <si>
    <t>Zarządzenie
Nr 89/2024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</si>
  <si>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/2024
BSO
z dnia 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WYS:20240419
UPO:20240419</t>
    </r>
  </si>
  <si>
    <t>Zarządzenie
Nr 90/2024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</si>
  <si>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/2024
BSO
z dnia 9.04.2024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WYS:20240422
UPO:20240422</t>
    </r>
  </si>
  <si>
    <t>Zarządzenie
Nr 98/2024</t>
  </si>
  <si>
    <t>Zarządzenie
Nr 109/2024</t>
  </si>
  <si>
    <t>Zarządzenie
Nr 111/2024</t>
  </si>
  <si>
    <r>
      <t xml:space="preserve">URMSO
Nr LXXXI/660/2024
z dnia
29.04.2024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</si>
  <si>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98</t>
    </r>
    <r>
      <rPr>
        <b/>
        <sz val="11"/>
        <color indexed="8"/>
        <rFont val="Czcionka tekstu podstawowego"/>
        <charset val="238"/>
      </rPr>
      <t xml:space="preserve">/2024
BSO
z dnia 15.04.2024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WYS:20240428
UPO:20240428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</si>
  <si>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109</t>
    </r>
    <r>
      <rPr>
        <b/>
        <sz val="11"/>
        <color indexed="8"/>
        <rFont val="Czcionka tekstu podstawowego"/>
        <charset val="238"/>
      </rPr>
      <t xml:space="preserve">/2024
BSO
z dnia 23.04.2024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WYS:20240430
UPO:20240430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</si>
  <si>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111</t>
    </r>
    <r>
      <rPr>
        <b/>
        <sz val="11"/>
        <color indexed="8"/>
        <rFont val="Czcionka tekstu podstawowego"/>
        <charset val="238"/>
      </rPr>
      <t xml:space="preserve">/2024
BSO
z dnia 25.04.2024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</si>
  <si>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112/2024</t>
  </si>
  <si>
    <t>Zarządzenie
Nr 113/2024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</si>
  <si>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113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</si>
  <si>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</si>
  <si>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114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</si>
  <si>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</si>
  <si>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WYS:20240507
UPO:20240507</t>
    </r>
  </si>
  <si>
    <t>Zarządzenie
Nr 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</si>
  <si>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</t>
    </r>
    <r>
      <rPr>
        <b/>
        <sz val="11"/>
        <color indexed="8"/>
        <rFont val="Czcionka tekstu podstawowego"/>
        <charset val="238"/>
      </rPr>
      <t xml:space="preserve">/2024
BSO
z dnia 15.05.2024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WYS:20240520
UPO:20240520</t>
    </r>
  </si>
  <si>
    <t>Zarządzenie
Nr 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</si>
  <si>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</t>
    </r>
    <r>
      <rPr>
        <b/>
        <sz val="11"/>
        <color indexed="8"/>
        <rFont val="Czcionka tekstu podstawowego"/>
        <charset val="238"/>
      </rPr>
      <t xml:space="preserve">/2024
BSO
z dnia 15.05.2024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WYS:20240522
UPO:20240522</t>
    </r>
  </si>
  <si>
    <t>Zarządzenie
Nr 18/2024</t>
  </si>
  <si>
    <r>
      <t xml:space="preserve">Budżet na </t>
    </r>
    <r>
      <rPr>
        <b/>
        <sz val="11"/>
        <color rgb="FFFF0000"/>
        <rFont val="Czcionka tekstu podstawowego"/>
        <charset val="238"/>
      </rPr>
      <t>2024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29.05.2024 r.</t>
    </r>
  </si>
  <si>
    <r>
      <t xml:space="preserve">URMSO
Nr III/13/2024
z dnia
29.05.2024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rFont val="Czcionka tekstu podstawowego"/>
        <charset val="238"/>
      </rPr>
      <t>]</t>
    </r>
  </si>
  <si>
    <t>Zarządzenie
Nr 22/2024</t>
  </si>
  <si>
    <t>Zarządzenie
Nr 23/2024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</si>
  <si>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</t>
    </r>
    <r>
      <rPr>
        <b/>
        <sz val="11"/>
        <color indexed="8"/>
        <rFont val="Czcionka tekstu podstawowego"/>
        <charset val="238"/>
      </rPr>
      <t xml:space="preserve">/2024
BSO
z dnia 21.05.2024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WYS:20240528
UPO:202405??</t>
    </r>
  </si>
  <si>
    <t>Zarządzenie
Nr 24/2024</t>
  </si>
  <si>
    <t>Zarządzenie
Nr 25/2024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</si>
  <si>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WYS:20240605
UPO:20240605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</si>
  <si>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WYS:20240606
UPO:20240606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</si>
  <si>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WYS:20240606
UPO:20240606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</si>
  <si>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</si>
  <si>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</si>
  <si>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</si>
  <si>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</si>
  <si>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#b24 #budzetso2024 #gminastrzelceopolskie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</si>
</sst>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Czcionka tekstu podstawowego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8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>
      <selection activeCell="K16" sqref="K16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44</v>
      </c>
    </row>
    <row r="9" spans="2:4">
      <c r="B9" s="51" t="s">
        <v>45</v>
      </c>
    </row>
    <row r="10" spans="2:4">
      <c r="B10" s="51" t="s">
        <v>46</v>
      </c>
    </row>
    <row r="13" spans="2:4">
      <c r="B13" s="48" t="s">
        <v>16</v>
      </c>
      <c r="C13" s="48"/>
      <c r="D13" s="49" t="s">
        <v>131</v>
      </c>
    </row>
    <row r="14" spans="2:4">
      <c r="B14" s="48"/>
      <c r="C14" s="48"/>
      <c r="D14" s="58" t="s">
        <v>132</v>
      </c>
    </row>
    <row r="15" spans="2:4">
      <c r="B15" s="48"/>
      <c r="C15" s="48"/>
      <c r="D15" s="49" t="s">
        <v>133</v>
      </c>
    </row>
    <row r="16" spans="2:4">
      <c r="B16" s="48"/>
      <c r="C16" s="48"/>
      <c r="D16" s="48"/>
    </row>
    <row r="17" spans="2:4">
      <c r="B17" s="48"/>
      <c r="C17" s="48"/>
      <c r="D17" s="49" t="s">
        <v>134</v>
      </c>
    </row>
    <row r="19" spans="2:4">
      <c r="D19" s="49"/>
    </row>
    <row r="20" spans="2:4">
      <c r="D20" s="49"/>
    </row>
    <row r="22" spans="2:4">
      <c r="D22" s="48" t="s">
        <v>135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4"/>
  <sheetViews>
    <sheetView topLeftCell="A17" workbookViewId="0">
      <selection activeCell="E35" sqref="E35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47</v>
      </c>
    </row>
    <row r="2" spans="1:6" s="20" customFormat="1" ht="25.5" customHeight="1">
      <c r="A2" s="63" t="s">
        <v>25</v>
      </c>
      <c r="B2" s="63" t="s">
        <v>24</v>
      </c>
      <c r="C2" s="64" t="s">
        <v>23</v>
      </c>
      <c r="D2" s="65" t="s">
        <v>27</v>
      </c>
      <c r="E2" s="66"/>
      <c r="F2" s="67"/>
    </row>
    <row r="3" spans="1:6" s="20" customFormat="1" ht="38.25" customHeight="1">
      <c r="A3" s="63"/>
      <c r="B3" s="63"/>
      <c r="C3" s="64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SUM(C6:C199)</f>
        <v>222653966.39999995</v>
      </c>
      <c r="D5" s="21">
        <f>SUM(D6:D199)</f>
        <v>207712957.40999997</v>
      </c>
      <c r="E5" s="21">
        <f>SUM(E6:E199)</f>
        <v>14858796.989999998</v>
      </c>
      <c r="F5" s="21">
        <f>SUM(F6:F199)</f>
        <v>82212</v>
      </c>
    </row>
    <row r="6" spans="1:6" s="17" customFormat="1" ht="25.5">
      <c r="A6" s="33" t="s">
        <v>48</v>
      </c>
      <c r="B6" s="52">
        <v>45280</v>
      </c>
      <c r="C6" s="19">
        <f t="shared" ref="C6:C7" si="0">SUM(D6:F6)</f>
        <v>184865000</v>
      </c>
      <c r="D6" s="18">
        <v>173481813</v>
      </c>
      <c r="E6" s="18">
        <v>11300975</v>
      </c>
      <c r="F6" s="18">
        <v>82212</v>
      </c>
    </row>
    <row r="7" spans="1:6" s="17" customFormat="1" ht="25.5">
      <c r="A7" s="33" t="s">
        <v>54</v>
      </c>
      <c r="B7" s="52">
        <v>45309</v>
      </c>
      <c r="C7" s="19">
        <f t="shared" si="0"/>
        <v>89550.07</v>
      </c>
      <c r="D7" s="18">
        <v>89550.07</v>
      </c>
      <c r="E7" s="18">
        <v>0</v>
      </c>
      <c r="F7" s="18">
        <v>0</v>
      </c>
    </row>
    <row r="8" spans="1:6" ht="25.5">
      <c r="A8" s="33" t="s">
        <v>59</v>
      </c>
      <c r="B8" s="52">
        <v>45321</v>
      </c>
      <c r="C8" s="19">
        <f t="shared" ref="C8" si="1">SUM(D8:F8)</f>
        <v>192346</v>
      </c>
      <c r="D8" s="18">
        <v>192346</v>
      </c>
      <c r="E8" s="18">
        <v>0</v>
      </c>
      <c r="F8" s="18">
        <v>0</v>
      </c>
    </row>
    <row r="9" spans="1:6" ht="25.5">
      <c r="A9" s="33" t="s">
        <v>61</v>
      </c>
      <c r="B9" s="52">
        <v>45321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5.5">
      <c r="A10" s="33" t="s">
        <v>63</v>
      </c>
      <c r="B10" s="52">
        <v>45322</v>
      </c>
      <c r="C10" s="19">
        <f t="shared" ref="C10" si="3">SUM(D10:F10)</f>
        <v>185100</v>
      </c>
      <c r="D10" s="18">
        <v>185100</v>
      </c>
      <c r="E10" s="18">
        <v>0</v>
      </c>
      <c r="F10" s="18">
        <v>0</v>
      </c>
    </row>
    <row r="11" spans="1:6" ht="25.5">
      <c r="A11" s="33" t="s">
        <v>66</v>
      </c>
      <c r="B11" s="52">
        <v>45328</v>
      </c>
      <c r="C11" s="19">
        <f t="shared" ref="C11" si="4">SUM(D11:F11)</f>
        <v>7405.32</v>
      </c>
      <c r="D11" s="18">
        <v>7405.32</v>
      </c>
      <c r="E11" s="18">
        <v>0</v>
      </c>
      <c r="F11" s="18">
        <v>0</v>
      </c>
    </row>
    <row r="12" spans="1:6" ht="25.5">
      <c r="A12" s="33" t="s">
        <v>68</v>
      </c>
      <c r="B12" s="52">
        <v>45334</v>
      </c>
      <c r="C12" s="19">
        <f t="shared" ref="C12" si="5">SUM(D12:F12)</f>
        <v>146707</v>
      </c>
      <c r="D12" s="18">
        <v>0</v>
      </c>
      <c r="E12" s="18">
        <v>146707</v>
      </c>
      <c r="F12" s="18">
        <v>0</v>
      </c>
    </row>
    <row r="13" spans="1:6" ht="25.5">
      <c r="A13" s="33" t="s">
        <v>70</v>
      </c>
      <c r="B13" s="52">
        <v>45335</v>
      </c>
      <c r="C13" s="19">
        <f t="shared" ref="C13" si="6">SUM(D13:F13)</f>
        <v>53023</v>
      </c>
      <c r="D13" s="18">
        <v>53023</v>
      </c>
      <c r="E13" s="18">
        <v>0</v>
      </c>
      <c r="F13" s="18">
        <v>0</v>
      </c>
    </row>
    <row r="14" spans="1:6" ht="25.5">
      <c r="A14" s="33" t="s">
        <v>73</v>
      </c>
      <c r="B14" s="52">
        <v>45344</v>
      </c>
      <c r="C14" s="19">
        <f t="shared" ref="C14" si="7">SUM(D14:F14)</f>
        <v>36960</v>
      </c>
      <c r="D14" s="18">
        <v>36960</v>
      </c>
      <c r="E14" s="18">
        <v>0</v>
      </c>
      <c r="F14" s="18">
        <v>0</v>
      </c>
    </row>
    <row r="15" spans="1:6" ht="25.5">
      <c r="A15" s="33" t="s">
        <v>76</v>
      </c>
      <c r="B15" s="52">
        <v>45351</v>
      </c>
      <c r="C15" s="19">
        <f t="shared" ref="C15" si="8">SUM(D15:F15)</f>
        <v>10757443</v>
      </c>
      <c r="D15" s="18">
        <v>10757443</v>
      </c>
      <c r="E15" s="18">
        <v>0</v>
      </c>
      <c r="F15" s="18">
        <v>0</v>
      </c>
    </row>
    <row r="16" spans="1:6" ht="25.5">
      <c r="A16" s="33" t="s">
        <v>78</v>
      </c>
      <c r="B16" s="52">
        <v>45351</v>
      </c>
      <c r="C16" s="19">
        <f t="shared" ref="C16" si="9">SUM(D16:F16)</f>
        <v>147661.92000000001</v>
      </c>
      <c r="D16" s="18">
        <v>147661.92000000001</v>
      </c>
      <c r="E16" s="18">
        <v>0</v>
      </c>
      <c r="F16" s="18">
        <v>0</v>
      </c>
    </row>
    <row r="17" spans="1:6" ht="25.5">
      <c r="A17" s="33" t="s">
        <v>80</v>
      </c>
      <c r="B17" s="52">
        <v>45351</v>
      </c>
      <c r="C17" s="19">
        <f t="shared" ref="C17" si="10">SUM(D17:F17)</f>
        <v>106247.7</v>
      </c>
      <c r="D17" s="18">
        <v>0</v>
      </c>
      <c r="E17" s="18">
        <v>106247.7</v>
      </c>
      <c r="F17" s="18">
        <v>0</v>
      </c>
    </row>
    <row r="18" spans="1:6" ht="25.5">
      <c r="A18" s="33" t="s">
        <v>86</v>
      </c>
      <c r="B18" s="52">
        <v>45358</v>
      </c>
      <c r="C18" s="19">
        <f t="shared" ref="C18" si="11">SUM(D18:F18)</f>
        <v>31200</v>
      </c>
      <c r="D18" s="18">
        <v>31200</v>
      </c>
      <c r="E18" s="18">
        <v>0</v>
      </c>
      <c r="F18" s="18">
        <v>0</v>
      </c>
    </row>
    <row r="19" spans="1:6" ht="25.5">
      <c r="A19" s="33" t="s">
        <v>90</v>
      </c>
      <c r="B19" s="52">
        <v>45377</v>
      </c>
      <c r="C19" s="19">
        <f t="shared" ref="C19" si="12">SUM(D19:F19)</f>
        <v>310370.76</v>
      </c>
      <c r="D19" s="18">
        <v>0</v>
      </c>
      <c r="E19" s="18">
        <v>310370.76</v>
      </c>
      <c r="F19" s="18">
        <v>0</v>
      </c>
    </row>
    <row r="20" spans="1:6" ht="25.5">
      <c r="A20" s="33" t="s">
        <v>92</v>
      </c>
      <c r="B20" s="52">
        <v>45379</v>
      </c>
      <c r="C20" s="19">
        <f t="shared" ref="C20" si="13">SUM(D20:F20)</f>
        <v>11202252.74</v>
      </c>
      <c r="D20" s="18">
        <v>11202252.74</v>
      </c>
      <c r="E20" s="18">
        <v>0</v>
      </c>
      <c r="F20" s="18">
        <v>0</v>
      </c>
    </row>
    <row r="21" spans="1:6" ht="25.5">
      <c r="A21" s="33" t="s">
        <v>94</v>
      </c>
      <c r="B21" s="52">
        <v>45379</v>
      </c>
      <c r="C21" s="19">
        <f t="shared" ref="C21" si="14">SUM(D21:F21)</f>
        <v>141108</v>
      </c>
      <c r="D21" s="18">
        <v>141108</v>
      </c>
      <c r="E21" s="18">
        <v>0</v>
      </c>
      <c r="F21" s="18">
        <v>0</v>
      </c>
    </row>
    <row r="22" spans="1:6" ht="25.5">
      <c r="A22" s="33" t="s">
        <v>98</v>
      </c>
      <c r="B22" s="52">
        <v>45387</v>
      </c>
      <c r="C22" s="19">
        <f t="shared" ref="C22" si="15">SUM(D22:F22)</f>
        <v>227000</v>
      </c>
      <c r="D22" s="18">
        <v>0</v>
      </c>
      <c r="E22" s="18">
        <v>227000</v>
      </c>
      <c r="F22" s="18">
        <v>0</v>
      </c>
    </row>
    <row r="23" spans="1:6" ht="25.5">
      <c r="A23" s="33" t="s">
        <v>100</v>
      </c>
      <c r="B23" s="52">
        <v>45391</v>
      </c>
      <c r="C23" s="19">
        <f t="shared" ref="C23" si="16">SUM(D23:F23)</f>
        <v>48524.98</v>
      </c>
      <c r="D23" s="18">
        <v>48524.98</v>
      </c>
      <c r="E23" s="18">
        <v>0</v>
      </c>
      <c r="F23" s="18">
        <v>0</v>
      </c>
    </row>
    <row r="24" spans="1:6" ht="25.5">
      <c r="A24" s="33" t="s">
        <v>102</v>
      </c>
      <c r="B24" s="52">
        <v>45397</v>
      </c>
      <c r="C24" s="19">
        <f t="shared" ref="C24" si="17">SUM(D24:F24)</f>
        <v>264658</v>
      </c>
      <c r="D24" s="18">
        <v>0</v>
      </c>
      <c r="E24" s="18">
        <v>264658</v>
      </c>
      <c r="F24" s="18">
        <v>0</v>
      </c>
    </row>
    <row r="25" spans="1:6" ht="25.5">
      <c r="A25" s="33" t="s">
        <v>103</v>
      </c>
      <c r="B25" s="52">
        <v>45405</v>
      </c>
      <c r="C25" s="19">
        <f t="shared" ref="C25" si="18">SUM(D25:F25)</f>
        <v>4000</v>
      </c>
      <c r="D25" s="18">
        <v>4000</v>
      </c>
      <c r="E25" s="18">
        <v>0</v>
      </c>
      <c r="F25" s="18">
        <v>0</v>
      </c>
    </row>
    <row r="26" spans="1:6" ht="25.5">
      <c r="A26" s="33" t="s">
        <v>104</v>
      </c>
      <c r="B26" s="52">
        <v>45407</v>
      </c>
      <c r="C26" s="19">
        <f t="shared" ref="C26" si="19">SUM(D26:F26)</f>
        <v>948532.03</v>
      </c>
      <c r="D26" s="18">
        <v>0</v>
      </c>
      <c r="E26" s="18">
        <v>948532.03</v>
      </c>
      <c r="F26" s="18">
        <v>0</v>
      </c>
    </row>
    <row r="27" spans="1:6" ht="25.5">
      <c r="A27" s="33" t="s">
        <v>109</v>
      </c>
      <c r="B27" s="52">
        <v>45412</v>
      </c>
      <c r="C27" s="19">
        <f t="shared" ref="C27" si="20">SUM(D27:F27)</f>
        <v>10272000</v>
      </c>
      <c r="D27" s="18">
        <v>10272000</v>
      </c>
      <c r="E27" s="18">
        <v>0</v>
      </c>
      <c r="F27" s="18">
        <v>0</v>
      </c>
    </row>
    <row r="28" spans="1:6" ht="25.5">
      <c r="A28" s="33" t="s">
        <v>110</v>
      </c>
      <c r="B28" s="52">
        <v>45412</v>
      </c>
      <c r="C28" s="19">
        <f t="shared" ref="C28" si="21">SUM(D28:F28)</f>
        <v>204250.38</v>
      </c>
      <c r="D28" s="18">
        <v>204250.38</v>
      </c>
      <c r="E28" s="18">
        <v>0</v>
      </c>
      <c r="F28" s="18">
        <v>0</v>
      </c>
    </row>
    <row r="29" spans="1:6" ht="25.5">
      <c r="A29" s="33" t="s">
        <v>112</v>
      </c>
      <c r="B29" s="52">
        <v>45412</v>
      </c>
      <c r="C29" s="19">
        <f t="shared" ref="C29" si="22">SUM(D29:F29)</f>
        <v>1281088.2</v>
      </c>
      <c r="D29" s="18">
        <v>85400</v>
      </c>
      <c r="E29" s="18">
        <v>1195688.2</v>
      </c>
      <c r="F29" s="18">
        <v>0</v>
      </c>
    </row>
    <row r="30" spans="1:6" ht="25.5">
      <c r="A30" s="33" t="s">
        <v>116</v>
      </c>
      <c r="B30" s="52">
        <v>45427</v>
      </c>
      <c r="C30" s="19">
        <f t="shared" ref="C30" si="23">SUM(D30:F30)</f>
        <v>23696</v>
      </c>
      <c r="D30" s="18">
        <v>23696</v>
      </c>
      <c r="E30" s="18">
        <v>0</v>
      </c>
      <c r="F30" s="18">
        <v>0</v>
      </c>
    </row>
    <row r="31" spans="1:6" ht="25.5">
      <c r="A31" s="33" t="s">
        <v>120</v>
      </c>
      <c r="B31" s="52">
        <v>45433</v>
      </c>
      <c r="C31" s="19">
        <f t="shared" ref="C31" si="24">SUM(D31:F31)</f>
        <v>27984</v>
      </c>
      <c r="D31" s="18">
        <v>27984</v>
      </c>
      <c r="E31" s="18">
        <v>0</v>
      </c>
      <c r="F31" s="18">
        <v>0</v>
      </c>
    </row>
    <row r="32" spans="1:6" ht="25.5">
      <c r="A32" s="33" t="s">
        <v>123</v>
      </c>
      <c r="B32" s="52">
        <v>45443</v>
      </c>
      <c r="C32" s="19">
        <f t="shared" ref="C32" si="25">SUM(D32:F32)</f>
        <v>404000</v>
      </c>
      <c r="D32" s="18">
        <v>404000</v>
      </c>
      <c r="E32" s="18">
        <v>0</v>
      </c>
      <c r="F32" s="18">
        <v>0</v>
      </c>
    </row>
    <row r="33" spans="1:6" ht="25.5">
      <c r="A33" s="33" t="s">
        <v>124</v>
      </c>
      <c r="B33" s="52">
        <v>45443</v>
      </c>
      <c r="C33" s="19">
        <f t="shared" ref="C33:C34" si="26">SUM(D33:F33)</f>
        <v>145879</v>
      </c>
      <c r="D33" s="18">
        <v>145879</v>
      </c>
      <c r="E33" s="18">
        <v>0</v>
      </c>
      <c r="F33" s="18">
        <v>0</v>
      </c>
    </row>
    <row r="34" spans="1:6" ht="25.5">
      <c r="A34" s="33" t="s">
        <v>127</v>
      </c>
      <c r="B34" s="52">
        <v>45443</v>
      </c>
      <c r="C34" s="19">
        <f t="shared" si="26"/>
        <v>525854.59000000008</v>
      </c>
      <c r="D34" s="18">
        <v>171360</v>
      </c>
      <c r="E34" s="18">
        <v>354494.59</v>
      </c>
      <c r="F34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45"/>
  <sheetViews>
    <sheetView topLeftCell="A18" workbookViewId="0">
      <selection activeCell="E45" sqref="E45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3" t="s">
        <v>25</v>
      </c>
      <c r="B2" s="63" t="s">
        <v>24</v>
      </c>
      <c r="C2" s="64" t="s">
        <v>23</v>
      </c>
      <c r="D2" s="65" t="s">
        <v>27</v>
      </c>
      <c r="E2" s="66"/>
      <c r="F2" s="67"/>
    </row>
    <row r="3" spans="1:6" s="20" customFormat="1" ht="38.25" customHeight="1">
      <c r="A3" s="63"/>
      <c r="B3" s="63"/>
      <c r="C3" s="64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242733030.39999995</v>
      </c>
      <c r="D5" s="21">
        <f>SUM(D6:D200)</f>
        <v>227714233.40999997</v>
      </c>
      <c r="E5" s="21">
        <f>SUM(E6:E200)</f>
        <v>14858796.989999998</v>
      </c>
      <c r="F5" s="21">
        <f>SUM(F6:F200)</f>
        <v>160000</v>
      </c>
    </row>
    <row r="6" spans="1:6" s="17" customFormat="1" ht="25.5">
      <c r="A6" s="33" t="s">
        <v>48</v>
      </c>
      <c r="B6" s="52">
        <v>45280</v>
      </c>
      <c r="C6" s="19">
        <f t="shared" ref="C6:C7" si="0">SUM(D6:F6)</f>
        <v>202620000</v>
      </c>
      <c r="D6" s="18">
        <v>191159025</v>
      </c>
      <c r="E6" s="18">
        <v>11300975</v>
      </c>
      <c r="F6" s="18">
        <v>160000</v>
      </c>
    </row>
    <row r="7" spans="1:6" ht="25.5">
      <c r="A7" s="33" t="s">
        <v>53</v>
      </c>
      <c r="B7" s="52">
        <v>45296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54</v>
      </c>
      <c r="B8" s="52">
        <v>45309</v>
      </c>
      <c r="C8" s="19">
        <f t="shared" ref="C8" si="1">SUM(D8:F8)</f>
        <v>89550.07</v>
      </c>
      <c r="D8" s="18">
        <v>89550.07</v>
      </c>
      <c r="E8" s="18">
        <v>0</v>
      </c>
      <c r="F8" s="18">
        <v>0</v>
      </c>
    </row>
    <row r="9" spans="1:6" ht="25.5">
      <c r="A9" s="33" t="s">
        <v>56</v>
      </c>
      <c r="B9" s="52">
        <v>45317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59</v>
      </c>
      <c r="B10" s="52">
        <v>45321</v>
      </c>
      <c r="C10" s="19">
        <f t="shared" ref="C10" si="3">SUM(D10:F10)</f>
        <v>192346</v>
      </c>
      <c r="D10" s="18">
        <v>192346</v>
      </c>
      <c r="E10" s="18">
        <v>0</v>
      </c>
      <c r="F10" s="18">
        <v>0</v>
      </c>
    </row>
    <row r="11" spans="1:6" ht="25.5">
      <c r="A11" s="33" t="s">
        <v>61</v>
      </c>
      <c r="B11" s="52">
        <v>45321</v>
      </c>
      <c r="C11" s="19">
        <f t="shared" ref="C11" si="4">SUM(D11:F11)</f>
        <v>4123.71</v>
      </c>
      <c r="D11" s="18">
        <v>0</v>
      </c>
      <c r="E11" s="18">
        <v>4123.71</v>
      </c>
      <c r="F11" s="18">
        <v>0</v>
      </c>
    </row>
    <row r="12" spans="1:6" ht="25.5">
      <c r="A12" s="33" t="s">
        <v>63</v>
      </c>
      <c r="B12" s="52">
        <v>45322</v>
      </c>
      <c r="C12" s="19">
        <f t="shared" ref="C12" si="5">SUM(D12:F12)</f>
        <v>9321164</v>
      </c>
      <c r="D12" s="18">
        <v>9321164</v>
      </c>
      <c r="E12" s="18">
        <v>0</v>
      </c>
      <c r="F12" s="18">
        <v>0</v>
      </c>
    </row>
    <row r="13" spans="1:6" ht="25.5">
      <c r="A13" s="33" t="s">
        <v>64</v>
      </c>
      <c r="B13" s="52">
        <v>45327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66</v>
      </c>
      <c r="B14" s="52">
        <v>45328</v>
      </c>
      <c r="C14" s="19">
        <f t="shared" ref="C14" si="7">SUM(D14:F14)</f>
        <v>7405.32</v>
      </c>
      <c r="D14" s="18">
        <v>7405.32</v>
      </c>
      <c r="E14" s="18">
        <v>0</v>
      </c>
      <c r="F14" s="18">
        <v>0</v>
      </c>
    </row>
    <row r="15" spans="1:6" ht="25.5">
      <c r="A15" s="33" t="s">
        <v>68</v>
      </c>
      <c r="B15" s="52">
        <v>45334</v>
      </c>
      <c r="C15" s="19">
        <f t="shared" ref="C15" si="8">SUM(D15:F15)</f>
        <v>146707</v>
      </c>
      <c r="D15" s="18">
        <v>0</v>
      </c>
      <c r="E15" s="18">
        <v>146707</v>
      </c>
      <c r="F15" s="18">
        <v>0</v>
      </c>
    </row>
    <row r="16" spans="1:6" ht="25.5">
      <c r="A16" s="33" t="s">
        <v>70</v>
      </c>
      <c r="B16" s="52">
        <v>45335</v>
      </c>
      <c r="C16" s="19">
        <f t="shared" ref="C16" si="9">SUM(D16:F16)</f>
        <v>53023</v>
      </c>
      <c r="D16" s="18">
        <v>53023</v>
      </c>
      <c r="E16" s="18">
        <v>0</v>
      </c>
      <c r="F16" s="18">
        <v>0</v>
      </c>
    </row>
    <row r="17" spans="1:6" ht="25.5">
      <c r="A17" s="33" t="s">
        <v>72</v>
      </c>
      <c r="B17" s="52">
        <v>45342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73</v>
      </c>
      <c r="B18" s="52">
        <v>45344</v>
      </c>
      <c r="C18" s="19">
        <f t="shared" ref="C18" si="11">SUM(D18:F18)</f>
        <v>36960</v>
      </c>
      <c r="D18" s="18">
        <v>36960</v>
      </c>
      <c r="E18" s="18">
        <v>0</v>
      </c>
      <c r="F18" s="18">
        <v>0</v>
      </c>
    </row>
    <row r="19" spans="1:6" ht="25.5">
      <c r="A19" s="33" t="s">
        <v>76</v>
      </c>
      <c r="B19" s="52">
        <v>45351</v>
      </c>
      <c r="C19" s="19">
        <f t="shared" ref="C19" si="12">SUM(D19:F19)</f>
        <v>10757443</v>
      </c>
      <c r="D19" s="18">
        <v>10757443</v>
      </c>
      <c r="E19" s="18">
        <v>0</v>
      </c>
      <c r="F19" s="18">
        <v>0</v>
      </c>
    </row>
    <row r="20" spans="1:6" ht="25.5">
      <c r="A20" s="33" t="s">
        <v>78</v>
      </c>
      <c r="B20" s="52">
        <v>45351</v>
      </c>
      <c r="C20" s="19">
        <f t="shared" ref="C20" si="13">SUM(D20:F20)</f>
        <v>147661.92000000001</v>
      </c>
      <c r="D20" s="18">
        <v>147661.92000000001</v>
      </c>
      <c r="E20" s="18">
        <v>0</v>
      </c>
      <c r="F20" s="18">
        <v>0</v>
      </c>
    </row>
    <row r="21" spans="1:6" ht="25.5">
      <c r="A21" s="33" t="s">
        <v>80</v>
      </c>
      <c r="B21" s="52">
        <v>45351</v>
      </c>
      <c r="C21" s="19">
        <f t="shared" ref="C21" si="14">SUM(D21:F21)</f>
        <v>106247.7</v>
      </c>
      <c r="D21" s="18">
        <v>0</v>
      </c>
      <c r="E21" s="18">
        <v>106247.7</v>
      </c>
      <c r="F21" s="18">
        <v>0</v>
      </c>
    </row>
    <row r="22" spans="1:6" ht="25.5">
      <c r="A22" s="33" t="s">
        <v>82</v>
      </c>
      <c r="B22" s="52">
        <v>45351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84</v>
      </c>
      <c r="B23" s="52">
        <v>45358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5.5">
      <c r="A24" s="33" t="s">
        <v>86</v>
      </c>
      <c r="B24" s="52">
        <v>45358</v>
      </c>
      <c r="C24" s="19">
        <f t="shared" ref="C24" si="17">SUM(D24:F24)</f>
        <v>31200</v>
      </c>
      <c r="D24" s="18">
        <v>31200</v>
      </c>
      <c r="E24" s="18">
        <v>0</v>
      </c>
      <c r="F24" s="18">
        <v>0</v>
      </c>
    </row>
    <row r="25" spans="1:6" ht="25.5">
      <c r="A25" s="33" t="s">
        <v>88</v>
      </c>
      <c r="B25" s="52">
        <v>45369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90</v>
      </c>
      <c r="B26" s="52">
        <v>45377</v>
      </c>
      <c r="C26" s="19">
        <f t="shared" ref="C26" si="19">SUM(D26:F26)</f>
        <v>310370.76</v>
      </c>
      <c r="D26" s="18">
        <v>0</v>
      </c>
      <c r="E26" s="18">
        <v>310370.76</v>
      </c>
      <c r="F26" s="18">
        <v>0</v>
      </c>
    </row>
    <row r="27" spans="1:6" ht="25.5">
      <c r="A27" s="33" t="s">
        <v>92</v>
      </c>
      <c r="B27" s="52">
        <v>45379</v>
      </c>
      <c r="C27" s="19">
        <f t="shared" ref="C27" si="20">SUM(D27:F27)</f>
        <v>1867252.74</v>
      </c>
      <c r="D27" s="18">
        <v>1867252.74</v>
      </c>
      <c r="E27" s="18">
        <v>0</v>
      </c>
      <c r="F27" s="18">
        <v>0</v>
      </c>
    </row>
    <row r="28" spans="1:6" ht="25.5">
      <c r="A28" s="33" t="s">
        <v>94</v>
      </c>
      <c r="B28" s="52">
        <v>45379</v>
      </c>
      <c r="C28" s="19">
        <f t="shared" ref="C28" si="21">SUM(D28:F28)</f>
        <v>141108</v>
      </c>
      <c r="D28" s="18">
        <v>141108</v>
      </c>
      <c r="E28" s="18">
        <v>0</v>
      </c>
      <c r="F28" s="18">
        <v>0</v>
      </c>
    </row>
    <row r="29" spans="1:6" ht="25.5">
      <c r="A29" s="33" t="s">
        <v>96</v>
      </c>
      <c r="B29" s="52">
        <v>45386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5.5">
      <c r="A30" s="33" t="s">
        <v>98</v>
      </c>
      <c r="B30" s="52">
        <v>45387</v>
      </c>
      <c r="C30" s="19">
        <f t="shared" ref="C30" si="23">SUM(D30:F30)</f>
        <v>227000</v>
      </c>
      <c r="D30" s="18">
        <v>0</v>
      </c>
      <c r="E30" s="18">
        <v>227000</v>
      </c>
      <c r="F30" s="18">
        <v>0</v>
      </c>
    </row>
    <row r="31" spans="1:6" ht="25.5">
      <c r="A31" s="33" t="s">
        <v>100</v>
      </c>
      <c r="B31" s="52">
        <v>45391</v>
      </c>
      <c r="C31" s="19">
        <f t="shared" ref="C31" si="24">SUM(D31:F31)</f>
        <v>48524.98</v>
      </c>
      <c r="D31" s="18">
        <v>48524.98</v>
      </c>
      <c r="E31" s="18">
        <v>0</v>
      </c>
      <c r="F31" s="18">
        <v>0</v>
      </c>
    </row>
    <row r="32" spans="1:6" ht="25.5">
      <c r="A32" s="33" t="s">
        <v>102</v>
      </c>
      <c r="B32" s="52">
        <v>45397</v>
      </c>
      <c r="C32" s="19">
        <f t="shared" ref="C32" si="25">SUM(D32:F32)</f>
        <v>264658</v>
      </c>
      <c r="D32" s="18">
        <v>0</v>
      </c>
      <c r="E32" s="18">
        <v>264658</v>
      </c>
      <c r="F32" s="18">
        <v>0</v>
      </c>
    </row>
    <row r="33" spans="1:6" ht="25.5">
      <c r="A33" s="33" t="s">
        <v>103</v>
      </c>
      <c r="B33" s="52">
        <v>45405</v>
      </c>
      <c r="C33" s="19">
        <f t="shared" ref="C33" si="26">SUM(D33:F33)</f>
        <v>4000</v>
      </c>
      <c r="D33" s="18">
        <v>4000</v>
      </c>
      <c r="E33" s="18">
        <v>0</v>
      </c>
      <c r="F33" s="18">
        <v>0</v>
      </c>
    </row>
    <row r="34" spans="1:6" ht="25.5">
      <c r="A34" s="33" t="s">
        <v>104</v>
      </c>
      <c r="B34" s="52">
        <v>45407</v>
      </c>
      <c r="C34" s="19">
        <f t="shared" ref="C34" si="27">SUM(D34:F34)</f>
        <v>948532.03</v>
      </c>
      <c r="D34" s="18">
        <v>0</v>
      </c>
      <c r="E34" s="18">
        <v>948532.03</v>
      </c>
      <c r="F34" s="18">
        <v>0</v>
      </c>
    </row>
    <row r="35" spans="1:6" ht="25.5">
      <c r="A35" s="33" t="s">
        <v>109</v>
      </c>
      <c r="B35" s="52">
        <v>45412</v>
      </c>
      <c r="C35" s="19">
        <f t="shared" ref="C35" si="28">SUM(D35:F35)</f>
        <v>11092000</v>
      </c>
      <c r="D35" s="18">
        <v>11092000</v>
      </c>
      <c r="E35" s="18">
        <v>0</v>
      </c>
      <c r="F35" s="18">
        <v>0</v>
      </c>
    </row>
    <row r="36" spans="1:6" ht="25.5">
      <c r="A36" s="33" t="s">
        <v>110</v>
      </c>
      <c r="B36" s="52">
        <v>45412</v>
      </c>
      <c r="C36" s="19">
        <f t="shared" ref="C36" si="29">SUM(D36:F36)</f>
        <v>204250.38</v>
      </c>
      <c r="D36" s="18">
        <v>204250.38</v>
      </c>
      <c r="E36" s="18">
        <v>0</v>
      </c>
      <c r="F36" s="18">
        <v>0</v>
      </c>
    </row>
    <row r="37" spans="1:6" ht="25.5">
      <c r="A37" s="33" t="s">
        <v>112</v>
      </c>
      <c r="B37" s="52">
        <v>45412</v>
      </c>
      <c r="C37" s="19">
        <f t="shared" ref="C37" si="30">SUM(D37:F37)</f>
        <v>1281088.2</v>
      </c>
      <c r="D37" s="18">
        <v>85400</v>
      </c>
      <c r="E37" s="18">
        <v>1195688.2</v>
      </c>
      <c r="F37" s="18">
        <v>0</v>
      </c>
    </row>
    <row r="38" spans="1:6" ht="25.5">
      <c r="A38" s="33" t="s">
        <v>114</v>
      </c>
      <c r="B38" s="52">
        <v>45412</v>
      </c>
      <c r="C38" s="19">
        <f t="shared" ref="C38" si="31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116</v>
      </c>
      <c r="B39" s="52">
        <v>45427</v>
      </c>
      <c r="C39" s="19">
        <f t="shared" ref="C39" si="32">SUM(D39:F39)</f>
        <v>23696</v>
      </c>
      <c r="D39" s="18">
        <v>23696</v>
      </c>
      <c r="E39" s="18">
        <v>0</v>
      </c>
      <c r="F39" s="18">
        <v>0</v>
      </c>
    </row>
    <row r="40" spans="1:6" ht="25.5">
      <c r="A40" s="33" t="s">
        <v>118</v>
      </c>
      <c r="B40" s="52">
        <v>45427</v>
      </c>
      <c r="C40" s="19">
        <f t="shared" ref="C40" si="33">SUM(D40:F40)</f>
        <v>0</v>
      </c>
      <c r="D40" s="18">
        <v>0</v>
      </c>
      <c r="E40" s="18">
        <v>0</v>
      </c>
      <c r="F40" s="18">
        <v>0</v>
      </c>
    </row>
    <row r="41" spans="1:6" ht="25.5">
      <c r="A41" s="33" t="s">
        <v>120</v>
      </c>
      <c r="B41" s="52">
        <v>45433</v>
      </c>
      <c r="C41" s="19">
        <f t="shared" ref="C41" si="34">SUM(D41:F41)</f>
        <v>27984</v>
      </c>
      <c r="D41" s="18">
        <v>27984</v>
      </c>
      <c r="E41" s="18">
        <v>0</v>
      </c>
      <c r="F41" s="18">
        <v>0</v>
      </c>
    </row>
    <row r="42" spans="1:6" ht="25.5">
      <c r="A42" s="33" t="s">
        <v>123</v>
      </c>
      <c r="B42" s="52">
        <v>45443</v>
      </c>
      <c r="C42" s="19">
        <f t="shared" ref="C42" si="35">SUM(D42:F42)</f>
        <v>2107000</v>
      </c>
      <c r="D42" s="18">
        <v>2107000</v>
      </c>
      <c r="E42" s="18">
        <v>0</v>
      </c>
      <c r="F42" s="18">
        <v>0</v>
      </c>
    </row>
    <row r="43" spans="1:6" ht="25.5">
      <c r="A43" s="33" t="s">
        <v>124</v>
      </c>
      <c r="B43" s="52">
        <v>45443</v>
      </c>
      <c r="C43" s="19">
        <f t="shared" ref="C43:C45" si="36">SUM(D43:F43)</f>
        <v>145879</v>
      </c>
      <c r="D43" s="18">
        <v>145879</v>
      </c>
      <c r="E43" s="18">
        <v>0</v>
      </c>
      <c r="F43" s="18">
        <v>0</v>
      </c>
    </row>
    <row r="44" spans="1:6" ht="25.5">
      <c r="A44" s="33" t="s">
        <v>126</v>
      </c>
      <c r="B44" s="52">
        <v>45443</v>
      </c>
      <c r="C44" s="19">
        <f t="shared" si="36"/>
        <v>0</v>
      </c>
      <c r="D44" s="18">
        <v>0</v>
      </c>
      <c r="E44" s="18">
        <v>0</v>
      </c>
      <c r="F44" s="18">
        <v>0</v>
      </c>
    </row>
    <row r="45" spans="1:6" ht="25.5">
      <c r="A45" s="33" t="s">
        <v>127</v>
      </c>
      <c r="B45" s="52">
        <v>45443</v>
      </c>
      <c r="C45" s="19">
        <f t="shared" si="36"/>
        <v>525854.59000000008</v>
      </c>
      <c r="D45" s="18">
        <v>171360</v>
      </c>
      <c r="E45" s="18">
        <v>354494.59</v>
      </c>
      <c r="F4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H30"/>
  <sheetViews>
    <sheetView workbookViewId="0">
      <pane xSplit="1" topLeftCell="B1" activePane="topRight" state="frozen"/>
      <selection activeCell="A2" sqref="A2"/>
      <selection pane="topRight" activeCell="AO12" sqref="AO12"/>
    </sheetView>
  </sheetViews>
  <sheetFormatPr defaultRowHeight="14.25"/>
  <cols>
    <col min="1" max="1" width="51.625" customWidth="1"/>
    <col min="2" max="2" width="20.625" customWidth="1"/>
    <col min="3" max="111" width="20.625" style="30" customWidth="1"/>
    <col min="112" max="112" width="21.625" customWidth="1"/>
  </cols>
  <sheetData>
    <row r="1" spans="1:112">
      <c r="DH1" s="4" t="s">
        <v>8</v>
      </c>
    </row>
    <row r="2" spans="1:112" ht="120" customHeight="1">
      <c r="A2" s="3" t="s">
        <v>0</v>
      </c>
      <c r="B2" s="44" t="s">
        <v>52</v>
      </c>
      <c r="C2" s="50" t="s">
        <v>51</v>
      </c>
      <c r="D2" s="50" t="s">
        <v>55</v>
      </c>
      <c r="E2" s="50" t="s">
        <v>58</v>
      </c>
      <c r="F2" s="50" t="s">
        <v>60</v>
      </c>
      <c r="G2" s="50" t="s">
        <v>62</v>
      </c>
      <c r="H2" s="61" t="s">
        <v>57</v>
      </c>
      <c r="I2" s="50" t="s">
        <v>65</v>
      </c>
      <c r="J2" s="50" t="s">
        <v>67</v>
      </c>
      <c r="K2" s="50" t="s">
        <v>69</v>
      </c>
      <c r="L2" s="50" t="s">
        <v>71</v>
      </c>
      <c r="M2" s="50" t="s">
        <v>74</v>
      </c>
      <c r="N2" s="50" t="s">
        <v>75</v>
      </c>
      <c r="O2" s="61" t="s">
        <v>77</v>
      </c>
      <c r="P2" s="50" t="s">
        <v>79</v>
      </c>
      <c r="Q2" s="50" t="s">
        <v>81</v>
      </c>
      <c r="R2" s="50" t="s">
        <v>83</v>
      </c>
      <c r="S2" s="50" t="s">
        <v>85</v>
      </c>
      <c r="T2" s="50" t="s">
        <v>87</v>
      </c>
      <c r="U2" s="50" t="s">
        <v>89</v>
      </c>
      <c r="V2" s="50" t="s">
        <v>91</v>
      </c>
      <c r="W2" s="61" t="s">
        <v>93</v>
      </c>
      <c r="X2" s="50" t="s">
        <v>95</v>
      </c>
      <c r="Y2" s="50" t="s">
        <v>97</v>
      </c>
      <c r="Z2" s="50" t="s">
        <v>99</v>
      </c>
      <c r="AA2" s="50" t="s">
        <v>101</v>
      </c>
      <c r="AB2" s="50" t="s">
        <v>106</v>
      </c>
      <c r="AC2" s="50" t="s">
        <v>107</v>
      </c>
      <c r="AD2" s="50" t="s">
        <v>108</v>
      </c>
      <c r="AE2" s="61" t="s">
        <v>105</v>
      </c>
      <c r="AF2" s="50" t="s">
        <v>111</v>
      </c>
      <c r="AG2" s="50" t="s">
        <v>113</v>
      </c>
      <c r="AH2" s="50" t="s">
        <v>115</v>
      </c>
      <c r="AI2" s="50" t="s">
        <v>117</v>
      </c>
      <c r="AJ2" s="50" t="s">
        <v>119</v>
      </c>
      <c r="AK2" s="50" t="s">
        <v>125</v>
      </c>
      <c r="AL2" s="61" t="s">
        <v>122</v>
      </c>
      <c r="AM2" s="59" t="s">
        <v>128</v>
      </c>
      <c r="AN2" s="59" t="s">
        <v>129</v>
      </c>
      <c r="AO2" s="59" t="s">
        <v>130</v>
      </c>
      <c r="AP2" s="59" t="s">
        <v>50</v>
      </c>
      <c r="AQ2" s="59" t="s">
        <v>50</v>
      </c>
      <c r="AR2" s="59" t="s">
        <v>50</v>
      </c>
      <c r="AS2" s="59" t="s">
        <v>50</v>
      </c>
      <c r="AT2" s="59" t="s">
        <v>50</v>
      </c>
      <c r="AU2" s="59" t="s">
        <v>50</v>
      </c>
      <c r="AV2" s="59" t="s">
        <v>50</v>
      </c>
      <c r="AW2" s="59" t="s">
        <v>50</v>
      </c>
      <c r="AX2" s="59" t="s">
        <v>50</v>
      </c>
      <c r="AY2" s="59" t="s">
        <v>50</v>
      </c>
      <c r="AZ2" s="59" t="s">
        <v>50</v>
      </c>
      <c r="BA2" s="59" t="s">
        <v>50</v>
      </c>
      <c r="BB2" s="59" t="s">
        <v>50</v>
      </c>
      <c r="BC2" s="59" t="s">
        <v>50</v>
      </c>
      <c r="BD2" s="59" t="s">
        <v>50</v>
      </c>
      <c r="BE2" s="59" t="s">
        <v>50</v>
      </c>
      <c r="BF2" s="59" t="s">
        <v>50</v>
      </c>
      <c r="BG2" s="59" t="s">
        <v>50</v>
      </c>
      <c r="BH2" s="59" t="s">
        <v>50</v>
      </c>
      <c r="BI2" s="59" t="s">
        <v>50</v>
      </c>
      <c r="BJ2" s="59" t="s">
        <v>50</v>
      </c>
      <c r="BK2" s="59" t="s">
        <v>50</v>
      </c>
      <c r="BL2" s="59" t="s">
        <v>50</v>
      </c>
      <c r="BM2" s="59" t="s">
        <v>50</v>
      </c>
      <c r="BN2" s="59" t="s">
        <v>50</v>
      </c>
      <c r="BO2" s="59" t="s">
        <v>50</v>
      </c>
      <c r="BP2" s="59" t="s">
        <v>50</v>
      </c>
      <c r="BQ2" s="59" t="s">
        <v>50</v>
      </c>
      <c r="BR2" s="59" t="s">
        <v>50</v>
      </c>
      <c r="BS2" s="59" t="s">
        <v>50</v>
      </c>
      <c r="BT2" s="59" t="s">
        <v>50</v>
      </c>
      <c r="BU2" s="59" t="s">
        <v>50</v>
      </c>
      <c r="BV2" s="59" t="s">
        <v>50</v>
      </c>
      <c r="BW2" s="59" t="s">
        <v>50</v>
      </c>
      <c r="BX2" s="59" t="s">
        <v>50</v>
      </c>
      <c r="BY2" s="59" t="s">
        <v>50</v>
      </c>
      <c r="BZ2" s="59" t="s">
        <v>50</v>
      </c>
      <c r="CA2" s="59" t="s">
        <v>50</v>
      </c>
      <c r="CB2" s="59" t="s">
        <v>50</v>
      </c>
      <c r="CC2" s="59" t="s">
        <v>50</v>
      </c>
      <c r="CD2" s="59" t="s">
        <v>50</v>
      </c>
      <c r="CE2" s="59" t="s">
        <v>50</v>
      </c>
      <c r="CF2" s="59" t="s">
        <v>50</v>
      </c>
      <c r="CG2" s="59" t="s">
        <v>50</v>
      </c>
      <c r="CH2" s="59" t="s">
        <v>50</v>
      </c>
      <c r="CI2" s="59" t="s">
        <v>50</v>
      </c>
      <c r="CJ2" s="59" t="s">
        <v>50</v>
      </c>
      <c r="CK2" s="59" t="s">
        <v>50</v>
      </c>
      <c r="CL2" s="59" t="s">
        <v>50</v>
      </c>
      <c r="CM2" s="59" t="s">
        <v>50</v>
      </c>
      <c r="CN2" s="59" t="s">
        <v>50</v>
      </c>
      <c r="CO2" s="59" t="s">
        <v>50</v>
      </c>
      <c r="CP2" s="59" t="s">
        <v>50</v>
      </c>
      <c r="CQ2" s="59" t="s">
        <v>50</v>
      </c>
      <c r="CR2" s="59" t="s">
        <v>50</v>
      </c>
      <c r="CS2" s="59" t="s">
        <v>50</v>
      </c>
      <c r="CT2" s="59" t="s">
        <v>50</v>
      </c>
      <c r="CU2" s="59" t="s">
        <v>50</v>
      </c>
      <c r="CV2" s="59" t="s">
        <v>50</v>
      </c>
      <c r="CW2" s="59" t="s">
        <v>50</v>
      </c>
      <c r="CX2" s="59" t="s">
        <v>50</v>
      </c>
      <c r="CY2" s="59" t="s">
        <v>50</v>
      </c>
      <c r="CZ2" s="59" t="s">
        <v>50</v>
      </c>
      <c r="DA2" s="59" t="s">
        <v>50</v>
      </c>
      <c r="DB2" s="59" t="s">
        <v>50</v>
      </c>
      <c r="DC2" s="59" t="s">
        <v>50</v>
      </c>
      <c r="DD2" s="59" t="s">
        <v>50</v>
      </c>
      <c r="DE2" s="59" t="s">
        <v>50</v>
      </c>
      <c r="DF2" s="59" t="s">
        <v>50</v>
      </c>
      <c r="DG2" s="59" t="s">
        <v>50</v>
      </c>
      <c r="DH2" s="31" t="s">
        <v>121</v>
      </c>
    </row>
    <row r="3" spans="1:112" ht="18" customHeight="1">
      <c r="A3" s="2" t="s">
        <v>1</v>
      </c>
      <c r="B3" s="6">
        <f t="shared" ref="B3:C3" si="0">SUM(B5:B6)</f>
        <v>184865000</v>
      </c>
      <c r="C3" s="32">
        <f t="shared" si="0"/>
        <v>0</v>
      </c>
      <c r="D3" s="32">
        <f t="shared" ref="D3:F3" si="1">SUM(D5:D6)</f>
        <v>89550.07</v>
      </c>
      <c r="E3" s="32">
        <f t="shared" si="1"/>
        <v>0</v>
      </c>
      <c r="F3" s="32">
        <f t="shared" si="1"/>
        <v>192346</v>
      </c>
      <c r="G3" s="32">
        <f t="shared" ref="G3:J3" si="2">SUM(G5:G6)</f>
        <v>4123.71</v>
      </c>
      <c r="H3" s="32">
        <f t="shared" si="2"/>
        <v>185100</v>
      </c>
      <c r="I3" s="32">
        <f t="shared" si="2"/>
        <v>0</v>
      </c>
      <c r="J3" s="32">
        <f t="shared" si="2"/>
        <v>7405.32</v>
      </c>
      <c r="K3" s="32">
        <f t="shared" ref="K3:M3" si="3">SUM(K5:K6)</f>
        <v>146707</v>
      </c>
      <c r="L3" s="32">
        <f t="shared" si="3"/>
        <v>53023</v>
      </c>
      <c r="M3" s="32">
        <f t="shared" si="3"/>
        <v>0</v>
      </c>
      <c r="N3" s="32">
        <f t="shared" ref="N3:O3" si="4">SUM(N5:N6)</f>
        <v>36960</v>
      </c>
      <c r="O3" s="32">
        <f t="shared" si="4"/>
        <v>10757443</v>
      </c>
      <c r="P3" s="32">
        <f t="shared" ref="P3:R3" si="5">SUM(P5:P6)</f>
        <v>147661.92000000001</v>
      </c>
      <c r="Q3" s="32">
        <f t="shared" si="5"/>
        <v>106247.7</v>
      </c>
      <c r="R3" s="32">
        <f t="shared" si="5"/>
        <v>0</v>
      </c>
      <c r="S3" s="32">
        <f t="shared" ref="S3:T3" si="6">SUM(S5:S6)</f>
        <v>0</v>
      </c>
      <c r="T3" s="32">
        <f t="shared" si="6"/>
        <v>31200</v>
      </c>
      <c r="U3" s="32">
        <f t="shared" ref="U3:X3" si="7">SUM(U5:U6)</f>
        <v>0</v>
      </c>
      <c r="V3" s="32">
        <f t="shared" si="7"/>
        <v>310370.76</v>
      </c>
      <c r="W3" s="32">
        <f t="shared" si="7"/>
        <v>11202252.74</v>
      </c>
      <c r="X3" s="32">
        <f t="shared" si="7"/>
        <v>141108</v>
      </c>
      <c r="Y3" s="32">
        <f t="shared" ref="Y3:AA3" si="8">SUM(Y5:Y6)</f>
        <v>0</v>
      </c>
      <c r="Z3" s="32">
        <f t="shared" si="8"/>
        <v>227000</v>
      </c>
      <c r="AA3" s="32">
        <f t="shared" si="8"/>
        <v>48524.98</v>
      </c>
      <c r="AB3" s="32">
        <f t="shared" ref="AB3:AC3" si="9">SUM(AB5:AB6)</f>
        <v>264658</v>
      </c>
      <c r="AC3" s="32">
        <f t="shared" si="9"/>
        <v>4000</v>
      </c>
      <c r="AD3" s="32">
        <f t="shared" ref="AD3:AE3" si="10">SUM(AD5:AD6)</f>
        <v>948532.03</v>
      </c>
      <c r="AE3" s="32">
        <f t="shared" si="10"/>
        <v>10272000</v>
      </c>
      <c r="AF3" s="32">
        <f t="shared" ref="AF3:AH3" si="11">SUM(AF5:AF6)</f>
        <v>204250.38</v>
      </c>
      <c r="AG3" s="32">
        <f t="shared" si="11"/>
        <v>1281088.2</v>
      </c>
      <c r="AH3" s="32">
        <f t="shared" si="11"/>
        <v>0</v>
      </c>
      <c r="AI3" s="32">
        <f t="shared" ref="AI3:AJ3" si="12">SUM(AI5:AI6)</f>
        <v>23696</v>
      </c>
      <c r="AJ3" s="32">
        <f t="shared" si="12"/>
        <v>0</v>
      </c>
      <c r="AK3" s="32">
        <f t="shared" ref="AK3:AL3" si="13">SUM(AK5:AK6)</f>
        <v>27984</v>
      </c>
      <c r="AL3" s="32">
        <f t="shared" si="13"/>
        <v>404000</v>
      </c>
      <c r="AM3" s="32">
        <f t="shared" ref="AM3:AO3" si="14">SUM(AM5:AM6)</f>
        <v>145879</v>
      </c>
      <c r="AN3" s="32">
        <f t="shared" si="14"/>
        <v>0</v>
      </c>
      <c r="AO3" s="32">
        <f t="shared" si="14"/>
        <v>525854.59</v>
      </c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>
        <f>SUM(DH5:DH6)</f>
        <v>222653966.39999995</v>
      </c>
    </row>
    <row r="4" spans="1:112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</row>
    <row r="5" spans="1:112" ht="14.25" customHeight="1">
      <c r="A5" s="1" t="s">
        <v>12</v>
      </c>
      <c r="B5" s="5">
        <v>153397610</v>
      </c>
      <c r="C5" s="34">
        <v>0</v>
      </c>
      <c r="D5" s="34">
        <v>89550.07</v>
      </c>
      <c r="E5" s="34">
        <v>0</v>
      </c>
      <c r="F5" s="34">
        <v>192346</v>
      </c>
      <c r="G5" s="34">
        <v>4123.71</v>
      </c>
      <c r="H5" s="34">
        <v>5100</v>
      </c>
      <c r="I5" s="34">
        <v>0</v>
      </c>
      <c r="J5" s="34">
        <v>7405.32</v>
      </c>
      <c r="K5" s="34">
        <v>146707</v>
      </c>
      <c r="L5" s="34">
        <v>53023</v>
      </c>
      <c r="M5" s="34">
        <v>0</v>
      </c>
      <c r="N5" s="34">
        <v>36960</v>
      </c>
      <c r="O5" s="34">
        <v>7439491</v>
      </c>
      <c r="P5" s="34">
        <v>147661.92000000001</v>
      </c>
      <c r="Q5" s="34">
        <v>106247.7</v>
      </c>
      <c r="R5" s="34">
        <v>0</v>
      </c>
      <c r="S5" s="34">
        <v>0</v>
      </c>
      <c r="T5" s="34">
        <v>31200</v>
      </c>
      <c r="U5" s="34">
        <v>0</v>
      </c>
      <c r="V5" s="34">
        <v>310370.76</v>
      </c>
      <c r="W5" s="34">
        <v>1867252.74</v>
      </c>
      <c r="X5" s="34">
        <v>141108</v>
      </c>
      <c r="Y5" s="34">
        <v>0</v>
      </c>
      <c r="Z5" s="34">
        <v>227000</v>
      </c>
      <c r="AA5" s="34">
        <v>48524.98</v>
      </c>
      <c r="AB5" s="34">
        <v>264658</v>
      </c>
      <c r="AC5" s="34">
        <v>4000</v>
      </c>
      <c r="AD5" s="34">
        <v>948532.03</v>
      </c>
      <c r="AE5" s="34">
        <v>14356.6</v>
      </c>
      <c r="AF5" s="34">
        <v>204250.38</v>
      </c>
      <c r="AG5" s="34">
        <v>126745.2</v>
      </c>
      <c r="AH5" s="34">
        <v>0</v>
      </c>
      <c r="AI5" s="34">
        <v>23696</v>
      </c>
      <c r="AJ5" s="34">
        <v>0</v>
      </c>
      <c r="AK5" s="34">
        <v>27984</v>
      </c>
      <c r="AL5" s="34">
        <v>317272.65999999997</v>
      </c>
      <c r="AM5" s="34">
        <v>145879</v>
      </c>
      <c r="AN5" s="34">
        <v>0</v>
      </c>
      <c r="AO5" s="34">
        <v>525854.59</v>
      </c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>
        <f>SUM(B5:DG5)</f>
        <v>166854910.65999994</v>
      </c>
    </row>
    <row r="6" spans="1:112" ht="14.25" customHeight="1">
      <c r="A6" s="1" t="s">
        <v>13</v>
      </c>
      <c r="B6" s="5">
        <v>31467390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180000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3317952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9335000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10257643.4</v>
      </c>
      <c r="AF6" s="34">
        <v>0</v>
      </c>
      <c r="AG6" s="34">
        <v>1154343</v>
      </c>
      <c r="AH6" s="34">
        <v>0</v>
      </c>
      <c r="AI6" s="34">
        <v>0</v>
      </c>
      <c r="AJ6" s="34">
        <v>0</v>
      </c>
      <c r="AK6" s="34">
        <v>0</v>
      </c>
      <c r="AL6" s="34">
        <v>86727.34</v>
      </c>
      <c r="AM6" s="34">
        <v>0</v>
      </c>
      <c r="AN6" s="34">
        <v>0</v>
      </c>
      <c r="AO6" s="34">
        <v>0</v>
      </c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>
        <f>SUM(B6:DG6)</f>
        <v>55799055.740000002</v>
      </c>
    </row>
    <row r="7" spans="1:112" ht="18" customHeight="1" thickBot="1">
      <c r="A7" s="8" t="s">
        <v>2</v>
      </c>
      <c r="B7" s="9">
        <v>20775000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9136064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62">
        <v>-9335000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720000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1703000</v>
      </c>
      <c r="AM7" s="35">
        <v>0</v>
      </c>
      <c r="AN7" s="35">
        <v>0</v>
      </c>
      <c r="AO7" s="35">
        <v>0</v>
      </c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>
        <f>SUM(B7:DG7)</f>
        <v>22999064</v>
      </c>
    </row>
    <row r="8" spans="1:112" ht="27" customHeight="1" thickBot="1">
      <c r="A8" s="14" t="s">
        <v>3</v>
      </c>
      <c r="B8" s="15">
        <f t="shared" ref="B8:C8" si="15">SUM(B3,B7)</f>
        <v>205640000</v>
      </c>
      <c r="C8" s="36">
        <f t="shared" si="15"/>
        <v>0</v>
      </c>
      <c r="D8" s="36">
        <f t="shared" ref="D8:F8" si="16">SUM(D3,D7)</f>
        <v>89550.07</v>
      </c>
      <c r="E8" s="36">
        <f t="shared" si="16"/>
        <v>0</v>
      </c>
      <c r="F8" s="36">
        <f t="shared" si="16"/>
        <v>192346</v>
      </c>
      <c r="G8" s="36">
        <f t="shared" ref="G8:J8" si="17">SUM(G3,G7)</f>
        <v>4123.71</v>
      </c>
      <c r="H8" s="36">
        <f t="shared" si="17"/>
        <v>9321164</v>
      </c>
      <c r="I8" s="36">
        <f t="shared" si="17"/>
        <v>0</v>
      </c>
      <c r="J8" s="36">
        <f t="shared" si="17"/>
        <v>7405.32</v>
      </c>
      <c r="K8" s="36">
        <f t="shared" ref="K8:M8" si="18">SUM(K3,K7)</f>
        <v>146707</v>
      </c>
      <c r="L8" s="36">
        <f t="shared" si="18"/>
        <v>53023</v>
      </c>
      <c r="M8" s="36">
        <f t="shared" si="18"/>
        <v>0</v>
      </c>
      <c r="N8" s="36">
        <f t="shared" ref="N8:O8" si="19">SUM(N3,N7)</f>
        <v>36960</v>
      </c>
      <c r="O8" s="36">
        <f t="shared" si="19"/>
        <v>10757443</v>
      </c>
      <c r="P8" s="36">
        <f t="shared" ref="P8:R8" si="20">SUM(P3,P7)</f>
        <v>147661.92000000001</v>
      </c>
      <c r="Q8" s="36">
        <f t="shared" si="20"/>
        <v>106247.7</v>
      </c>
      <c r="R8" s="36">
        <f t="shared" si="20"/>
        <v>0</v>
      </c>
      <c r="S8" s="36">
        <f t="shared" ref="S8:T8" si="21">SUM(S3,S7)</f>
        <v>0</v>
      </c>
      <c r="T8" s="36">
        <f t="shared" si="21"/>
        <v>31200</v>
      </c>
      <c r="U8" s="36">
        <f t="shared" ref="U8:X8" si="22">SUM(U3,U7)</f>
        <v>0</v>
      </c>
      <c r="V8" s="36">
        <f t="shared" si="22"/>
        <v>310370.76</v>
      </c>
      <c r="W8" s="36">
        <f t="shared" si="22"/>
        <v>1867252.7400000002</v>
      </c>
      <c r="X8" s="36">
        <f t="shared" si="22"/>
        <v>141108</v>
      </c>
      <c r="Y8" s="36">
        <f t="shared" ref="Y8:AA8" si="23">SUM(Y3,Y7)</f>
        <v>0</v>
      </c>
      <c r="Z8" s="36">
        <f t="shared" si="23"/>
        <v>227000</v>
      </c>
      <c r="AA8" s="36">
        <f t="shared" si="23"/>
        <v>48524.98</v>
      </c>
      <c r="AB8" s="36">
        <f t="shared" ref="AB8:AC8" si="24">SUM(AB3,AB7)</f>
        <v>264658</v>
      </c>
      <c r="AC8" s="36">
        <f t="shared" si="24"/>
        <v>4000</v>
      </c>
      <c r="AD8" s="36">
        <f t="shared" ref="AD8:AE8" si="25">SUM(AD3,AD7)</f>
        <v>948532.03</v>
      </c>
      <c r="AE8" s="36">
        <f t="shared" si="25"/>
        <v>10992000</v>
      </c>
      <c r="AF8" s="36">
        <f t="shared" ref="AF8:AH8" si="26">SUM(AF3,AF7)</f>
        <v>204250.38</v>
      </c>
      <c r="AG8" s="36">
        <f t="shared" si="26"/>
        <v>1281088.2</v>
      </c>
      <c r="AH8" s="36">
        <f t="shared" si="26"/>
        <v>0</v>
      </c>
      <c r="AI8" s="36">
        <f t="shared" ref="AI8:AJ8" si="27">SUM(AI3,AI7)</f>
        <v>23696</v>
      </c>
      <c r="AJ8" s="36">
        <f t="shared" si="27"/>
        <v>0</v>
      </c>
      <c r="AK8" s="36">
        <f t="shared" ref="AK8:AL8" si="28">SUM(AK3,AK7)</f>
        <v>27984</v>
      </c>
      <c r="AL8" s="36">
        <f t="shared" si="28"/>
        <v>2107000</v>
      </c>
      <c r="AM8" s="36">
        <f t="shared" ref="AM8:AO8" si="29">SUM(AM3,AM7)</f>
        <v>145879</v>
      </c>
      <c r="AN8" s="36">
        <f t="shared" si="29"/>
        <v>0</v>
      </c>
      <c r="AO8" s="36">
        <f t="shared" si="29"/>
        <v>525854.59</v>
      </c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>
        <f>SUM(DH3,DH7)</f>
        <v>245653030.39999995</v>
      </c>
    </row>
    <row r="9" spans="1:112" ht="18" customHeight="1">
      <c r="A9" s="10" t="s">
        <v>4</v>
      </c>
      <c r="B9" s="11">
        <f t="shared" ref="B9:C9" si="30">SUM(B11:B12)</f>
        <v>202620000</v>
      </c>
      <c r="C9" s="37">
        <f t="shared" si="30"/>
        <v>0</v>
      </c>
      <c r="D9" s="37">
        <f t="shared" ref="D9" si="31">SUM(D11:D12)</f>
        <v>89550.07</v>
      </c>
      <c r="E9" s="37">
        <f t="shared" ref="E9:F9" si="32">SUM(E11:E12)</f>
        <v>0</v>
      </c>
      <c r="F9" s="37">
        <f t="shared" si="32"/>
        <v>192346</v>
      </c>
      <c r="G9" s="37">
        <f t="shared" ref="G9:H9" si="33">SUM(G11:G12)</f>
        <v>4123.71</v>
      </c>
      <c r="H9" s="37">
        <f t="shared" si="33"/>
        <v>9321164</v>
      </c>
      <c r="I9" s="37">
        <f t="shared" ref="I9:K9" si="34">SUM(I11:I12)</f>
        <v>0</v>
      </c>
      <c r="J9" s="37">
        <f t="shared" si="34"/>
        <v>7405.32</v>
      </c>
      <c r="K9" s="37">
        <f t="shared" si="34"/>
        <v>146707</v>
      </c>
      <c r="L9" s="37">
        <f t="shared" ref="L9:M9" si="35">SUM(L11:L12)</f>
        <v>53023</v>
      </c>
      <c r="M9" s="37">
        <f t="shared" si="35"/>
        <v>0</v>
      </c>
      <c r="N9" s="37">
        <f t="shared" ref="N9:O9" si="36">SUM(N11:N12)</f>
        <v>36960</v>
      </c>
      <c r="O9" s="37">
        <f t="shared" si="36"/>
        <v>10757443</v>
      </c>
      <c r="P9" s="37">
        <f t="shared" ref="P9:R9" si="37">SUM(P11:P12)</f>
        <v>147661.92000000001</v>
      </c>
      <c r="Q9" s="37">
        <f t="shared" si="37"/>
        <v>106247.7</v>
      </c>
      <c r="R9" s="37">
        <f t="shared" si="37"/>
        <v>0</v>
      </c>
      <c r="S9" s="37">
        <f t="shared" ref="S9:T9" si="38">SUM(S11:S12)</f>
        <v>0</v>
      </c>
      <c r="T9" s="37">
        <f t="shared" si="38"/>
        <v>31200</v>
      </c>
      <c r="U9" s="37">
        <f t="shared" ref="U9:X9" si="39">SUM(U11:U12)</f>
        <v>0</v>
      </c>
      <c r="V9" s="37">
        <f t="shared" si="39"/>
        <v>310370.76</v>
      </c>
      <c r="W9" s="37">
        <f t="shared" si="39"/>
        <v>1867252.74</v>
      </c>
      <c r="X9" s="37">
        <f t="shared" si="39"/>
        <v>141108</v>
      </c>
      <c r="Y9" s="37">
        <f t="shared" ref="Y9:AA9" si="40">SUM(Y11:Y12)</f>
        <v>0</v>
      </c>
      <c r="Z9" s="37">
        <f t="shared" si="40"/>
        <v>227000</v>
      </c>
      <c r="AA9" s="37">
        <f t="shared" si="40"/>
        <v>48524.98</v>
      </c>
      <c r="AB9" s="37">
        <f t="shared" ref="AB9:AC9" si="41">SUM(AB11:AB12)</f>
        <v>264658</v>
      </c>
      <c r="AC9" s="37">
        <f t="shared" si="41"/>
        <v>4000</v>
      </c>
      <c r="AD9" s="37">
        <f t="shared" ref="AD9:AE9" si="42">SUM(AD11:AD12)</f>
        <v>948532.03</v>
      </c>
      <c r="AE9" s="37">
        <f t="shared" si="42"/>
        <v>11092000</v>
      </c>
      <c r="AF9" s="37">
        <f t="shared" ref="AF9:AH9" si="43">SUM(AF11:AF12)</f>
        <v>204250.38</v>
      </c>
      <c r="AG9" s="37">
        <f t="shared" si="43"/>
        <v>1281088.2</v>
      </c>
      <c r="AH9" s="37">
        <f t="shared" si="43"/>
        <v>0</v>
      </c>
      <c r="AI9" s="37">
        <f t="shared" ref="AI9:AJ9" si="44">SUM(AI11:AI12)</f>
        <v>23696</v>
      </c>
      <c r="AJ9" s="37">
        <f t="shared" si="44"/>
        <v>0</v>
      </c>
      <c r="AK9" s="37">
        <f t="shared" ref="AK9:AL9" si="45">SUM(AK11:AK12)</f>
        <v>27984</v>
      </c>
      <c r="AL9" s="37">
        <f t="shared" si="45"/>
        <v>2107000</v>
      </c>
      <c r="AM9" s="37">
        <f t="shared" ref="AM9:AO9" si="46">SUM(AM11:AM12)</f>
        <v>145879</v>
      </c>
      <c r="AN9" s="37">
        <f t="shared" si="46"/>
        <v>0</v>
      </c>
      <c r="AO9" s="37">
        <f t="shared" si="46"/>
        <v>525854.59</v>
      </c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>
        <f>SUM(DH11:DH12)</f>
        <v>242733030.39999995</v>
      </c>
    </row>
    <row r="10" spans="1:112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</row>
    <row r="11" spans="1:112" ht="14.25" customHeight="1">
      <c r="A11" s="1" t="s">
        <v>14</v>
      </c>
      <c r="B11" s="5">
        <v>154865000</v>
      </c>
      <c r="C11" s="34">
        <v>0</v>
      </c>
      <c r="D11" s="34">
        <v>89550.07</v>
      </c>
      <c r="E11" s="60">
        <v>-10100</v>
      </c>
      <c r="F11" s="34">
        <v>192346</v>
      </c>
      <c r="G11" s="34">
        <v>4123.71</v>
      </c>
      <c r="H11" s="60">
        <v>-22899.7</v>
      </c>
      <c r="I11" s="34">
        <v>0</v>
      </c>
      <c r="J11" s="34">
        <v>7405.32</v>
      </c>
      <c r="K11" s="34">
        <v>146707</v>
      </c>
      <c r="L11" s="34">
        <v>53023</v>
      </c>
      <c r="M11" s="60">
        <v>-50000</v>
      </c>
      <c r="N11" s="34">
        <v>36960</v>
      </c>
      <c r="O11" s="34">
        <v>6795003</v>
      </c>
      <c r="P11" s="34">
        <v>147661.92000000001</v>
      </c>
      <c r="Q11" s="34">
        <v>106247.7</v>
      </c>
      <c r="R11" s="34">
        <v>0</v>
      </c>
      <c r="S11" s="34">
        <v>0</v>
      </c>
      <c r="T11" s="34">
        <v>31200</v>
      </c>
      <c r="U11" s="34">
        <v>0</v>
      </c>
      <c r="V11" s="34">
        <v>310370.76</v>
      </c>
      <c r="W11" s="34">
        <v>1867252.74</v>
      </c>
      <c r="X11" s="34">
        <v>141108</v>
      </c>
      <c r="Y11" s="34">
        <v>0</v>
      </c>
      <c r="Z11" s="34">
        <v>227000</v>
      </c>
      <c r="AA11" s="34">
        <v>48524.98</v>
      </c>
      <c r="AB11" s="34">
        <v>264658</v>
      </c>
      <c r="AC11" s="34">
        <v>4000</v>
      </c>
      <c r="AD11" s="34">
        <v>948532.03</v>
      </c>
      <c r="AE11" s="34">
        <v>502844.6</v>
      </c>
      <c r="AF11" s="34">
        <v>204250.38</v>
      </c>
      <c r="AG11" s="34">
        <v>126745.2</v>
      </c>
      <c r="AH11" s="34">
        <v>0</v>
      </c>
      <c r="AI11" s="34">
        <v>23696</v>
      </c>
      <c r="AJ11" s="34">
        <v>0</v>
      </c>
      <c r="AK11" s="34">
        <v>27984</v>
      </c>
      <c r="AL11" s="34">
        <v>1937200</v>
      </c>
      <c r="AM11" s="34">
        <v>145879</v>
      </c>
      <c r="AN11" s="60">
        <v>-48515.3</v>
      </c>
      <c r="AO11" s="34">
        <v>525854.59</v>
      </c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>
        <f>SUM(B11:DG11)</f>
        <v>169649612.99999994</v>
      </c>
    </row>
    <row r="12" spans="1:112" ht="14.25" customHeight="1">
      <c r="A12" s="1" t="s">
        <v>15</v>
      </c>
      <c r="B12" s="5">
        <v>47755000</v>
      </c>
      <c r="C12" s="34">
        <v>0</v>
      </c>
      <c r="D12" s="34">
        <v>0</v>
      </c>
      <c r="E12" s="34">
        <v>10100</v>
      </c>
      <c r="F12" s="34">
        <v>0</v>
      </c>
      <c r="G12" s="34">
        <v>0</v>
      </c>
      <c r="H12" s="34">
        <v>9344063.6999999993</v>
      </c>
      <c r="I12" s="34">
        <v>0</v>
      </c>
      <c r="J12" s="34">
        <v>0</v>
      </c>
      <c r="K12" s="34">
        <v>0</v>
      </c>
      <c r="L12" s="34">
        <v>0</v>
      </c>
      <c r="M12" s="34">
        <v>50000</v>
      </c>
      <c r="N12" s="34">
        <v>0</v>
      </c>
      <c r="O12" s="34">
        <v>3962440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10589155.4</v>
      </c>
      <c r="AF12" s="34">
        <v>0</v>
      </c>
      <c r="AG12" s="34">
        <v>1154343</v>
      </c>
      <c r="AH12" s="34">
        <v>0</v>
      </c>
      <c r="AI12" s="34">
        <v>0</v>
      </c>
      <c r="AJ12" s="34">
        <v>0</v>
      </c>
      <c r="AK12" s="34">
        <v>0</v>
      </c>
      <c r="AL12" s="34">
        <v>169800</v>
      </c>
      <c r="AM12" s="34">
        <v>0</v>
      </c>
      <c r="AN12" s="34">
        <v>48515.3</v>
      </c>
      <c r="AO12" s="34">
        <v>0</v>
      </c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>
        <f>SUM(B12:DG12)</f>
        <v>73083417.400000006</v>
      </c>
    </row>
    <row r="13" spans="1:112" ht="18" customHeight="1" thickBot="1">
      <c r="A13" s="8" t="s">
        <v>5</v>
      </c>
      <c r="B13" s="9">
        <v>3020000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62">
        <v>-100000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>
        <f>SUM(B13:DG13)</f>
        <v>2920000</v>
      </c>
    </row>
    <row r="14" spans="1:112" ht="27" customHeight="1" thickBot="1">
      <c r="A14" s="14" t="s">
        <v>3</v>
      </c>
      <c r="B14" s="15">
        <f t="shared" ref="B14:C14" si="47">SUM(B9,B13)</f>
        <v>205640000</v>
      </c>
      <c r="C14" s="36">
        <f t="shared" si="47"/>
        <v>0</v>
      </c>
      <c r="D14" s="36">
        <f t="shared" ref="D14:F14" si="48">SUM(D9,D13)</f>
        <v>89550.07</v>
      </c>
      <c r="E14" s="36">
        <f t="shared" si="48"/>
        <v>0</v>
      </c>
      <c r="F14" s="36">
        <f t="shared" si="48"/>
        <v>192346</v>
      </c>
      <c r="G14" s="36">
        <f t="shared" ref="G14:J14" si="49">SUM(G9,G13)</f>
        <v>4123.71</v>
      </c>
      <c r="H14" s="36">
        <f t="shared" si="49"/>
        <v>9321164</v>
      </c>
      <c r="I14" s="36">
        <f t="shared" si="49"/>
        <v>0</v>
      </c>
      <c r="J14" s="36">
        <f t="shared" si="49"/>
        <v>7405.32</v>
      </c>
      <c r="K14" s="36">
        <f t="shared" ref="K14:M14" si="50">SUM(K9,K13)</f>
        <v>146707</v>
      </c>
      <c r="L14" s="36">
        <f t="shared" si="50"/>
        <v>53023</v>
      </c>
      <c r="M14" s="36">
        <f t="shared" si="50"/>
        <v>0</v>
      </c>
      <c r="N14" s="36">
        <f t="shared" ref="N14:O14" si="51">SUM(N9,N13)</f>
        <v>36960</v>
      </c>
      <c r="O14" s="36">
        <f t="shared" si="51"/>
        <v>10757443</v>
      </c>
      <c r="P14" s="36">
        <f t="shared" ref="P14:R14" si="52">SUM(P9,P13)</f>
        <v>147661.92000000001</v>
      </c>
      <c r="Q14" s="36">
        <f t="shared" si="52"/>
        <v>106247.7</v>
      </c>
      <c r="R14" s="36">
        <f t="shared" si="52"/>
        <v>0</v>
      </c>
      <c r="S14" s="36">
        <f t="shared" ref="S14:T14" si="53">SUM(S9,S13)</f>
        <v>0</v>
      </c>
      <c r="T14" s="36">
        <f t="shared" si="53"/>
        <v>31200</v>
      </c>
      <c r="U14" s="36">
        <f t="shared" ref="U14:X14" si="54">SUM(U9,U13)</f>
        <v>0</v>
      </c>
      <c r="V14" s="36">
        <f t="shared" si="54"/>
        <v>310370.76</v>
      </c>
      <c r="W14" s="36">
        <f t="shared" si="54"/>
        <v>1867252.74</v>
      </c>
      <c r="X14" s="36">
        <f t="shared" si="54"/>
        <v>141108</v>
      </c>
      <c r="Y14" s="36">
        <f t="shared" ref="Y14:AA14" si="55">SUM(Y9,Y13)</f>
        <v>0</v>
      </c>
      <c r="Z14" s="36">
        <f t="shared" si="55"/>
        <v>227000</v>
      </c>
      <c r="AA14" s="36">
        <f t="shared" si="55"/>
        <v>48524.98</v>
      </c>
      <c r="AB14" s="36">
        <f t="shared" ref="AB14:AC14" si="56">SUM(AB9,AB13)</f>
        <v>264658</v>
      </c>
      <c r="AC14" s="36">
        <f t="shared" si="56"/>
        <v>4000</v>
      </c>
      <c r="AD14" s="36">
        <f t="shared" ref="AD14:AE14" si="57">SUM(AD9,AD13)</f>
        <v>948532.03</v>
      </c>
      <c r="AE14" s="36">
        <f t="shared" si="57"/>
        <v>10992000</v>
      </c>
      <c r="AF14" s="36">
        <f t="shared" ref="AF14:AH14" si="58">SUM(AF9,AF13)</f>
        <v>204250.38</v>
      </c>
      <c r="AG14" s="36">
        <f t="shared" si="58"/>
        <v>1281088.2</v>
      </c>
      <c r="AH14" s="36">
        <f t="shared" si="58"/>
        <v>0</v>
      </c>
      <c r="AI14" s="36">
        <f t="shared" ref="AI14:AJ14" si="59">SUM(AI9,AI13)</f>
        <v>23696</v>
      </c>
      <c r="AJ14" s="36">
        <f t="shared" si="59"/>
        <v>0</v>
      </c>
      <c r="AK14" s="36">
        <f t="shared" ref="AK14:AL14" si="60">SUM(AK9,AK13)</f>
        <v>27984</v>
      </c>
      <c r="AL14" s="36">
        <f t="shared" si="60"/>
        <v>2107000</v>
      </c>
      <c r="AM14" s="36">
        <f t="shared" ref="AM14:AO14" si="61">SUM(AM9,AM13)</f>
        <v>145879</v>
      </c>
      <c r="AN14" s="36">
        <f t="shared" si="61"/>
        <v>0</v>
      </c>
      <c r="AO14" s="36">
        <f t="shared" si="61"/>
        <v>525854.59</v>
      </c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>
        <f>SUM(DH9,DH13)</f>
        <v>245653030.39999995</v>
      </c>
    </row>
    <row r="15" spans="1:112" ht="18" customHeight="1">
      <c r="A15" s="12" t="s">
        <v>11</v>
      </c>
      <c r="B15" s="13">
        <f t="shared" ref="B15:C15" si="62">+B3-B9</f>
        <v>-17755000</v>
      </c>
      <c r="C15" s="38">
        <f t="shared" si="62"/>
        <v>0</v>
      </c>
      <c r="D15" s="38">
        <f t="shared" ref="D15:F15" si="63">+D3-D9</f>
        <v>0</v>
      </c>
      <c r="E15" s="38">
        <f t="shared" si="63"/>
        <v>0</v>
      </c>
      <c r="F15" s="38">
        <f t="shared" si="63"/>
        <v>0</v>
      </c>
      <c r="G15" s="38">
        <f t="shared" ref="G15:J15" si="64">+G3-G9</f>
        <v>0</v>
      </c>
      <c r="H15" s="40">
        <f t="shared" si="64"/>
        <v>-9136064</v>
      </c>
      <c r="I15" s="38">
        <f t="shared" si="64"/>
        <v>0</v>
      </c>
      <c r="J15" s="38">
        <f t="shared" si="64"/>
        <v>0</v>
      </c>
      <c r="K15" s="38">
        <f t="shared" ref="K15:M15" si="65">+K3-K9</f>
        <v>0</v>
      </c>
      <c r="L15" s="38">
        <f t="shared" si="65"/>
        <v>0</v>
      </c>
      <c r="M15" s="38">
        <f t="shared" si="65"/>
        <v>0</v>
      </c>
      <c r="N15" s="38">
        <f t="shared" ref="N15:O15" si="66">+N3-N9</f>
        <v>0</v>
      </c>
      <c r="O15" s="38">
        <f t="shared" si="66"/>
        <v>0</v>
      </c>
      <c r="P15" s="38">
        <f t="shared" ref="P15:R15" si="67">+P3-P9</f>
        <v>0</v>
      </c>
      <c r="Q15" s="38">
        <f t="shared" si="67"/>
        <v>0</v>
      </c>
      <c r="R15" s="38">
        <f t="shared" si="67"/>
        <v>0</v>
      </c>
      <c r="S15" s="38">
        <f t="shared" ref="S15:T15" si="68">+S3-S9</f>
        <v>0</v>
      </c>
      <c r="T15" s="38">
        <f t="shared" si="68"/>
        <v>0</v>
      </c>
      <c r="U15" s="38">
        <f t="shared" ref="U15:X15" si="69">+U3-U9</f>
        <v>0</v>
      </c>
      <c r="V15" s="38">
        <f t="shared" si="69"/>
        <v>0</v>
      </c>
      <c r="W15" s="38">
        <f t="shared" si="69"/>
        <v>9335000</v>
      </c>
      <c r="X15" s="38">
        <f t="shared" si="69"/>
        <v>0</v>
      </c>
      <c r="Y15" s="38">
        <f t="shared" ref="Y15:AA15" si="70">+Y3-Y9</f>
        <v>0</v>
      </c>
      <c r="Z15" s="38">
        <f t="shared" si="70"/>
        <v>0</v>
      </c>
      <c r="AA15" s="38">
        <f t="shared" si="70"/>
        <v>0</v>
      </c>
      <c r="AB15" s="38">
        <f t="shared" ref="AB15:AC15" si="71">+AB3-AB9</f>
        <v>0</v>
      </c>
      <c r="AC15" s="38">
        <f t="shared" si="71"/>
        <v>0</v>
      </c>
      <c r="AD15" s="38">
        <f t="shared" ref="AD15:AE15" si="72">+AD3-AD9</f>
        <v>0</v>
      </c>
      <c r="AE15" s="40">
        <f t="shared" si="72"/>
        <v>-820000</v>
      </c>
      <c r="AF15" s="38">
        <f t="shared" ref="AF15:AH15" si="73">+AF3-AF9</f>
        <v>0</v>
      </c>
      <c r="AG15" s="38">
        <f t="shared" si="73"/>
        <v>0</v>
      </c>
      <c r="AH15" s="38">
        <f t="shared" si="73"/>
        <v>0</v>
      </c>
      <c r="AI15" s="38">
        <f t="shared" ref="AI15:AJ15" si="74">+AI3-AI9</f>
        <v>0</v>
      </c>
      <c r="AJ15" s="38">
        <f t="shared" si="74"/>
        <v>0</v>
      </c>
      <c r="AK15" s="38">
        <f t="shared" ref="AK15:AL15" si="75">+AK3-AK9</f>
        <v>0</v>
      </c>
      <c r="AL15" s="40">
        <f t="shared" si="75"/>
        <v>-1703000</v>
      </c>
      <c r="AM15" s="38">
        <f t="shared" ref="AM15:AO15" si="76">+AM3-AM9</f>
        <v>0</v>
      </c>
      <c r="AN15" s="38">
        <f t="shared" si="76"/>
        <v>0</v>
      </c>
      <c r="AO15" s="38">
        <f t="shared" si="76"/>
        <v>0</v>
      </c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40">
        <f>+DH3-DH9</f>
        <v>-20079064</v>
      </c>
    </row>
    <row r="16" spans="1:112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</row>
    <row r="17" spans="1:112" ht="18" customHeight="1">
      <c r="A17" s="41" t="s">
        <v>6</v>
      </c>
      <c r="B17" s="42">
        <f t="shared" ref="B17:C17" si="77">SUM(B19:B20)</f>
        <v>1200000</v>
      </c>
      <c r="C17" s="43">
        <f t="shared" si="77"/>
        <v>0</v>
      </c>
      <c r="D17" s="43">
        <f t="shared" ref="D17" si="78">SUM(D19:D20)</f>
        <v>0</v>
      </c>
      <c r="E17" s="43">
        <f t="shared" ref="E17:F17" si="79">SUM(E19:E20)</f>
        <v>0</v>
      </c>
      <c r="F17" s="43">
        <f t="shared" si="79"/>
        <v>0</v>
      </c>
      <c r="G17" s="43">
        <f t="shared" ref="G17:H17" si="80">SUM(G19:G20)</f>
        <v>0</v>
      </c>
      <c r="H17" s="43">
        <f t="shared" si="80"/>
        <v>0</v>
      </c>
      <c r="I17" s="43">
        <f t="shared" ref="I17:K17" si="81">SUM(I19:I20)</f>
        <v>0</v>
      </c>
      <c r="J17" s="43">
        <f t="shared" si="81"/>
        <v>0</v>
      </c>
      <c r="K17" s="43">
        <f t="shared" si="81"/>
        <v>0</v>
      </c>
      <c r="L17" s="43">
        <f t="shared" ref="L17:M17" si="82">SUM(L19:L20)</f>
        <v>0</v>
      </c>
      <c r="M17" s="43">
        <f t="shared" si="82"/>
        <v>0</v>
      </c>
      <c r="N17" s="43">
        <f t="shared" ref="N17:O17" si="83">SUM(N19:N20)</f>
        <v>0</v>
      </c>
      <c r="O17" s="43">
        <f t="shared" si="83"/>
        <v>0</v>
      </c>
      <c r="P17" s="43">
        <f t="shared" ref="P17:R17" si="84">SUM(P19:P20)</f>
        <v>0</v>
      </c>
      <c r="Q17" s="43">
        <f t="shared" si="84"/>
        <v>0</v>
      </c>
      <c r="R17" s="43">
        <f t="shared" si="84"/>
        <v>0</v>
      </c>
      <c r="S17" s="43">
        <f t="shared" ref="S17:T17" si="85">SUM(S19:S20)</f>
        <v>0</v>
      </c>
      <c r="T17" s="43">
        <f t="shared" si="85"/>
        <v>0</v>
      </c>
      <c r="U17" s="43">
        <f t="shared" ref="U17:X17" si="86">SUM(U19:U20)</f>
        <v>0</v>
      </c>
      <c r="V17" s="43">
        <f t="shared" si="86"/>
        <v>0</v>
      </c>
      <c r="W17" s="43">
        <f t="shared" si="86"/>
        <v>0</v>
      </c>
      <c r="X17" s="43">
        <f t="shared" si="86"/>
        <v>0</v>
      </c>
      <c r="Y17" s="43">
        <f t="shared" ref="Y17:AA17" si="87">SUM(Y19:Y20)</f>
        <v>0</v>
      </c>
      <c r="Z17" s="43">
        <f t="shared" si="87"/>
        <v>0</v>
      </c>
      <c r="AA17" s="43">
        <f t="shared" si="87"/>
        <v>0</v>
      </c>
      <c r="AB17" s="43">
        <f t="shared" ref="AB17:AC17" si="88">SUM(AB19:AB20)</f>
        <v>0</v>
      </c>
      <c r="AC17" s="43">
        <f t="shared" si="88"/>
        <v>0</v>
      </c>
      <c r="AD17" s="43">
        <f t="shared" ref="AD17:AE17" si="89">SUM(AD19:AD20)</f>
        <v>0</v>
      </c>
      <c r="AE17" s="43">
        <f t="shared" si="89"/>
        <v>0</v>
      </c>
      <c r="AF17" s="43">
        <f t="shared" ref="AF17:AH17" si="90">SUM(AF19:AF20)</f>
        <v>0</v>
      </c>
      <c r="AG17" s="43">
        <f t="shared" si="90"/>
        <v>0</v>
      </c>
      <c r="AH17" s="43">
        <f t="shared" si="90"/>
        <v>0</v>
      </c>
      <c r="AI17" s="43">
        <f t="shared" ref="AI17:AJ17" si="91">SUM(AI19:AI20)</f>
        <v>0</v>
      </c>
      <c r="AJ17" s="43">
        <f t="shared" si="91"/>
        <v>0</v>
      </c>
      <c r="AK17" s="43">
        <f t="shared" ref="AK17:AL17" si="92">SUM(AK19:AK20)</f>
        <v>0</v>
      </c>
      <c r="AL17" s="43">
        <f t="shared" si="92"/>
        <v>0</v>
      </c>
      <c r="AM17" s="43">
        <f t="shared" ref="AM17:AO17" si="93">SUM(AM19:AM20)</f>
        <v>0</v>
      </c>
      <c r="AN17" s="43">
        <f t="shared" si="93"/>
        <v>0</v>
      </c>
      <c r="AO17" s="43">
        <f t="shared" si="93"/>
        <v>0</v>
      </c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>
        <f>SUM(DH19:DH20)</f>
        <v>1200000</v>
      </c>
    </row>
    <row r="18" spans="1:112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</row>
    <row r="19" spans="1:112" ht="24">
      <c r="A19" s="7" t="s">
        <v>34</v>
      </c>
      <c r="B19" s="5">
        <v>770000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>
        <f>SUM(B19:DG19)</f>
        <v>770000</v>
      </c>
    </row>
    <row r="20" spans="1:112" ht="24">
      <c r="A20" s="7" t="s">
        <v>35</v>
      </c>
      <c r="B20" s="5">
        <v>430000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>
        <f>SUM(B20:DG20)</f>
        <v>430000</v>
      </c>
    </row>
    <row r="21" spans="1:112" ht="18" customHeight="1">
      <c r="A21" s="41" t="s">
        <v>7</v>
      </c>
      <c r="B21" s="42">
        <f t="shared" ref="B21:C21" si="94">SUM(B23:B23)</f>
        <v>400000</v>
      </c>
      <c r="C21" s="43">
        <f t="shared" si="94"/>
        <v>0</v>
      </c>
      <c r="D21" s="43">
        <f t="shared" ref="D21:F21" si="95">SUM(D23:D23)</f>
        <v>0</v>
      </c>
      <c r="E21" s="43">
        <f t="shared" si="95"/>
        <v>0</v>
      </c>
      <c r="F21" s="43">
        <f t="shared" si="95"/>
        <v>0</v>
      </c>
      <c r="G21" s="43">
        <f t="shared" ref="G21:J21" si="96">SUM(G23:G23)</f>
        <v>0</v>
      </c>
      <c r="H21" s="43">
        <f t="shared" si="96"/>
        <v>0</v>
      </c>
      <c r="I21" s="43">
        <f t="shared" si="96"/>
        <v>0</v>
      </c>
      <c r="J21" s="43">
        <f t="shared" si="96"/>
        <v>0</v>
      </c>
      <c r="K21" s="43">
        <f t="shared" ref="K21:M21" si="97">SUM(K23:K23)</f>
        <v>0</v>
      </c>
      <c r="L21" s="43">
        <f t="shared" si="97"/>
        <v>0</v>
      </c>
      <c r="M21" s="43">
        <f t="shared" si="97"/>
        <v>0</v>
      </c>
      <c r="N21" s="43">
        <f t="shared" ref="N21:O21" si="98">SUM(N23:N23)</f>
        <v>0</v>
      </c>
      <c r="O21" s="43">
        <f t="shared" si="98"/>
        <v>0</v>
      </c>
      <c r="P21" s="43">
        <f t="shared" ref="P21:R21" si="99">SUM(P23:P23)</f>
        <v>0</v>
      </c>
      <c r="Q21" s="43">
        <f t="shared" si="99"/>
        <v>0</v>
      </c>
      <c r="R21" s="43">
        <f t="shared" si="99"/>
        <v>0</v>
      </c>
      <c r="S21" s="43">
        <f t="shared" ref="S21:T21" si="100">SUM(S23:S23)</f>
        <v>0</v>
      </c>
      <c r="T21" s="43">
        <f t="shared" si="100"/>
        <v>0</v>
      </c>
      <c r="U21" s="43">
        <f t="shared" ref="U21:X21" si="101">SUM(U23:U23)</f>
        <v>0</v>
      </c>
      <c r="V21" s="43">
        <f t="shared" si="101"/>
        <v>0</v>
      </c>
      <c r="W21" s="43">
        <f t="shared" si="101"/>
        <v>0</v>
      </c>
      <c r="X21" s="43">
        <f t="shared" si="101"/>
        <v>0</v>
      </c>
      <c r="Y21" s="43">
        <f t="shared" ref="Y21:AA21" si="102">SUM(Y23:Y23)</f>
        <v>0</v>
      </c>
      <c r="Z21" s="43">
        <f t="shared" si="102"/>
        <v>0</v>
      </c>
      <c r="AA21" s="43">
        <f t="shared" si="102"/>
        <v>0</v>
      </c>
      <c r="AB21" s="43">
        <f t="shared" ref="AB21:AC21" si="103">SUM(AB23:AB23)</f>
        <v>0</v>
      </c>
      <c r="AC21" s="43">
        <f t="shared" si="103"/>
        <v>0</v>
      </c>
      <c r="AD21" s="43">
        <f t="shared" ref="AD21:AE21" si="104">SUM(AD23:AD23)</f>
        <v>0</v>
      </c>
      <c r="AE21" s="43">
        <f t="shared" si="104"/>
        <v>0</v>
      </c>
      <c r="AF21" s="43">
        <f t="shared" ref="AF21:AH21" si="105">SUM(AF23:AF23)</f>
        <v>0</v>
      </c>
      <c r="AG21" s="43">
        <f t="shared" si="105"/>
        <v>0</v>
      </c>
      <c r="AH21" s="43">
        <f t="shared" si="105"/>
        <v>0</v>
      </c>
      <c r="AI21" s="43">
        <f t="shared" ref="AI21:AJ21" si="106">SUM(AI23:AI23)</f>
        <v>0</v>
      </c>
      <c r="AJ21" s="43">
        <f t="shared" si="106"/>
        <v>0</v>
      </c>
      <c r="AK21" s="43">
        <f t="shared" ref="AK21:AL21" si="107">SUM(AK23:AK23)</f>
        <v>0</v>
      </c>
      <c r="AL21" s="43">
        <f t="shared" si="107"/>
        <v>0</v>
      </c>
      <c r="AM21" s="43">
        <f t="shared" ref="AM21:AO21" si="108">SUM(AM23:AM23)</f>
        <v>0</v>
      </c>
      <c r="AN21" s="43">
        <f t="shared" si="108"/>
        <v>0</v>
      </c>
      <c r="AO21" s="43">
        <f t="shared" si="108"/>
        <v>0</v>
      </c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>
        <f>SUM(DH23:DH23)</f>
        <v>400000</v>
      </c>
    </row>
    <row r="22" spans="1:112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</row>
    <row r="23" spans="1:112" ht="24">
      <c r="A23" s="7" t="s">
        <v>31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>
        <f>SUM(B23:DG23)</f>
        <v>400000</v>
      </c>
    </row>
    <row r="26" spans="1:112">
      <c r="A26" s="29" t="s">
        <v>28</v>
      </c>
    </row>
    <row r="27" spans="1:112">
      <c r="A27" s="29" t="s">
        <v>32</v>
      </c>
    </row>
    <row r="28" spans="1:112">
      <c r="A28" s="29" t="s">
        <v>33</v>
      </c>
    </row>
    <row r="29" spans="1:112">
      <c r="A29" s="29" t="s">
        <v>29</v>
      </c>
    </row>
    <row r="30" spans="1:112">
      <c r="A30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>
      <selection activeCell="B4" sqref="B4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2024 - Dochody'!$C$5,2)</f>
        <v>222653966.40000001</v>
      </c>
    </row>
    <row r="4" spans="1:2" ht="22.15" customHeight="1">
      <c r="A4" s="53" t="s">
        <v>38</v>
      </c>
      <c r="B4" s="54">
        <f>ROUND('Budżet 2024 - po zmianach'!$DH$3,2)</f>
        <v>222653966.40000001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2024 - Wydatki'!$C$5,2)</f>
        <v>242733030.40000001</v>
      </c>
    </row>
    <row r="8" spans="1:2" ht="22.15" customHeight="1">
      <c r="A8" s="53" t="s">
        <v>41</v>
      </c>
      <c r="B8" s="54">
        <f>ROUND('Budżet 2024 - po zmianach'!$DH$9,2)</f>
        <v>242733030.40000001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2024 - Dochody'!$E$5</f>
        <v>14858796.989999998</v>
      </c>
    </row>
    <row r="12" spans="1:2" ht="22.15" customHeight="1">
      <c r="A12" s="53" t="s">
        <v>43</v>
      </c>
      <c r="B12" s="54">
        <f>'Budżet 2024 - Wydatki'!$E$5</f>
        <v>14858796.989999998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2024 - Dochody</vt:lpstr>
      <vt:lpstr>Budżet 2024 - Wydatki</vt:lpstr>
      <vt:lpstr>Budżet 2024 -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2024 po zmianach</dc:title>
  <dc:subject>Budżet 2024</dc:subject>
  <dc:creator>p.szuba@strzelceopolskie.eu</dc:creator>
  <cp:keywords>Budżet 2024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2024-06-14T10:08:35Z</dcterms:modified>
  <cp:category>Budżet 2024</cp:category>
</cp:coreProperties>
</file>