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6C4AA2F1-2746-42B2-9C63-11F75144F1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M21" i="1" l="1"/>
  <c r="BM17" i="1"/>
  <c r="BM9" i="1"/>
  <c r="BM14" i="1" s="1"/>
  <c r="BM8" i="1"/>
  <c r="BM3" i="1"/>
  <c r="BM15" i="1" s="1"/>
  <c r="C69" i="4"/>
  <c r="BL21" i="1"/>
  <c r="BL17" i="1"/>
  <c r="BL9" i="1"/>
  <c r="BL14" i="1" s="1"/>
  <c r="BL3" i="1"/>
  <c r="BL15" i="1" s="1"/>
  <c r="C68" i="4"/>
  <c r="BK21" i="1"/>
  <c r="BK17" i="1"/>
  <c r="BK9" i="1"/>
  <c r="BK14" i="1" s="1"/>
  <c r="BK8" i="1"/>
  <c r="BK3" i="1"/>
  <c r="C67" i="4"/>
  <c r="BJ21" i="1"/>
  <c r="BJ17" i="1"/>
  <c r="BJ9" i="1"/>
  <c r="BJ14" i="1" s="1"/>
  <c r="BJ3" i="1"/>
  <c r="C66" i="4"/>
  <c r="C50" i="3"/>
  <c r="BI21" i="1"/>
  <c r="BI17" i="1"/>
  <c r="BI9" i="1"/>
  <c r="BI14" i="1" s="1"/>
  <c r="BI3" i="1"/>
  <c r="BI8" i="1" s="1"/>
  <c r="C65" i="4"/>
  <c r="C49" i="3"/>
  <c r="BH21" i="1"/>
  <c r="BH17" i="1"/>
  <c r="BH9" i="1"/>
  <c r="BH14" i="1" s="1"/>
  <c r="BH3" i="1"/>
  <c r="C64" i="4"/>
  <c r="BG21" i="1"/>
  <c r="BG17" i="1"/>
  <c r="BG9" i="1"/>
  <c r="BG14" i="1" s="1"/>
  <c r="BG3" i="1"/>
  <c r="C63" i="4"/>
  <c r="BF21" i="1"/>
  <c r="BF17" i="1"/>
  <c r="BF9" i="1"/>
  <c r="BF14" i="1" s="1"/>
  <c r="BF3" i="1"/>
  <c r="BF8" i="1" s="1"/>
  <c r="C62" i="4"/>
  <c r="C48" i="3"/>
  <c r="BE21" i="1"/>
  <c r="BE17" i="1"/>
  <c r="BE9" i="1"/>
  <c r="BE14" i="1" s="1"/>
  <c r="BE8" i="1"/>
  <c r="BE3" i="1"/>
  <c r="C61" i="4"/>
  <c r="C47" i="3"/>
  <c r="BD21" i="1"/>
  <c r="BD17" i="1"/>
  <c r="BD9" i="1"/>
  <c r="BD14" i="1" s="1"/>
  <c r="BD3" i="1"/>
  <c r="C60" i="4"/>
  <c r="C46" i="3"/>
  <c r="BC21" i="1"/>
  <c r="BC17" i="1"/>
  <c r="BC15" i="1"/>
  <c r="BC9" i="1"/>
  <c r="BC14" i="1" s="1"/>
  <c r="BC3" i="1"/>
  <c r="BC8" i="1" s="1"/>
  <c r="C59" i="4"/>
  <c r="BB21" i="1"/>
  <c r="BB17" i="1"/>
  <c r="BB9" i="1"/>
  <c r="BB14" i="1" s="1"/>
  <c r="BB3" i="1"/>
  <c r="C58" i="4"/>
  <c r="C45" i="3"/>
  <c r="BA21" i="1"/>
  <c r="BA17" i="1"/>
  <c r="BA9" i="1"/>
  <c r="BA15" i="1" s="1"/>
  <c r="BA8" i="1"/>
  <c r="BA3" i="1"/>
  <c r="C57" i="4"/>
  <c r="C44" i="3"/>
  <c r="AZ21" i="1"/>
  <c r="AZ17" i="1"/>
  <c r="AZ14" i="1"/>
  <c r="AZ9" i="1"/>
  <c r="AZ3" i="1"/>
  <c r="C56" i="4"/>
  <c r="C43" i="3"/>
  <c r="AY21" i="1"/>
  <c r="AY17" i="1"/>
  <c r="AY9" i="1"/>
  <c r="AY14" i="1" s="1"/>
  <c r="AY3" i="1"/>
  <c r="C55" i="4"/>
  <c r="C42" i="3"/>
  <c r="AX21" i="1"/>
  <c r="AX17" i="1"/>
  <c r="AX14" i="1"/>
  <c r="AX9" i="1"/>
  <c r="AX8" i="1"/>
  <c r="AX3" i="1"/>
  <c r="AX15" i="1" s="1"/>
  <c r="C54" i="4"/>
  <c r="C41" i="3"/>
  <c r="C53" i="4"/>
  <c r="AW21" i="1"/>
  <c r="AW17" i="1"/>
  <c r="AW14" i="1"/>
  <c r="AW9" i="1"/>
  <c r="AW3" i="1"/>
  <c r="AV21" i="1"/>
  <c r="AV17" i="1"/>
  <c r="AV9" i="1"/>
  <c r="AV15" i="1" s="1"/>
  <c r="AV8" i="1"/>
  <c r="AV3" i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BL8" i="1" l="1"/>
  <c r="BK15" i="1"/>
  <c r="BJ15" i="1"/>
  <c r="BJ8" i="1"/>
  <c r="BI15" i="1"/>
  <c r="BH15" i="1"/>
  <c r="BH8" i="1"/>
  <c r="BG15" i="1"/>
  <c r="BG8" i="1"/>
  <c r="BF15" i="1"/>
  <c r="BE15" i="1"/>
  <c r="BD15" i="1"/>
  <c r="BD8" i="1"/>
  <c r="BB15" i="1"/>
  <c r="BB8" i="1"/>
  <c r="BA14" i="1"/>
  <c r="AZ15" i="1"/>
  <c r="AZ8" i="1"/>
  <c r="AY15" i="1"/>
  <c r="AY8" i="1"/>
  <c r="AW15" i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<sst xmlns="http://schemas.openxmlformats.org/spreadsheetml/2006/main" count="293" uniqueCount="181">
  <si>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</si>
  <si>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</si>
  <si>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</si>
  <si>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</si>
  <si>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</si>
  <si>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</si>
  <si>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</si>
  <si>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</si>
  <si>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</si>
  <si>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</si>
  <si>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</si>
  <si>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</si>
  <si>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</si>
  <si>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</si>
  <si>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</si>
  <si>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</si>
  <si>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</si>
  <si>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</si>
  <si>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</si>
  <si>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</si>
  <si>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</si>
  <si>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</si>
  <si>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</si>
  <si>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</si>
  <si>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</si>
  <si>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</si>
  <si>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</si>
  <si>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</si>
  <si>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</si>
  <si>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</si>
  <si>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</si>
  <si>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</si>
  <si>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</si>
  <si>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</si>
  <si>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</si>
  <si>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</si>
  <si>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</si>
  <si>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</si>
  <si>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</si>
  <si>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</si>
  <si>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</si>
  <si>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</si>
  <si>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</si>
  <si>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</si>
  <si>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</si>
  <si>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</si>
  <si>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</si>
  <si>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</si>
  <si>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</si>
  <si>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</si>
  <si>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</si>
  <si>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</si>
  <si>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</si>
  <si>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</si>
  <si>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</si>
  <si>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</si>
  <si>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</si>
  <si>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</si>
  <si>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</si>
  <si>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</si>
  <si>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</si>
  <si>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</si>
  <si>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</si>
  <si>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</si>
  <si>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</si>
  <si>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</si>
  <si>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</si>
  <si>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</si>
  <si>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</si>
  <si>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</si>
  <si>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</si>
  <si>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</si>
  <si>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</si>
  <si>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</si>
  <si>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</si>
  <si>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</si>
  <si>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</si>
  <si>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</si>
  <si>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</si>
  <si>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</si>
  <si>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</si>
  <si>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</si>
  <si>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</si>
  <si>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</si>
  <si>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</si>
  <si>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</si>
  <si>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</si>
  <si>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</si>
  <si>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</si>
  <si>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</si>
  <si>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</si>
  <si>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</si>
  <si>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</si>
  <si>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</si>
  <si>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</si>
  <si>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</si>
  <si>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</si>
  <si>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</si>
  <si>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</si>
  <si>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</si>
  <si>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</si>
  <si>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</si>
  <si>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</si>
  <si>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</si>
  <si>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</si>
  <si>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</si>
  <si>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</si>
  <si>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</si>
  <si>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</si>
  <si>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</si>
  <si>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</si>
  <si>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</si>
  <si>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</si>
  <si>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</si>
  <si>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</si>
  <si>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</si>
  <si>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</si>
  <si>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</si>
  <si>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</si>
  <si>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</si>
  <si>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</si>
  <si>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</si>
  <si>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</si>
  <si>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</si>
  <si>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UPO:202405??</t>
    </r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</si>
  <si>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</si>
  <si>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</si>
  <si>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</si>
  <si>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</si>
  <si>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</si>
  <si>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</si>
  <si>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</si>
  <si>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</si>
  <si>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</si>
  <si>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</si>
  <si>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</si>
  <si>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</si>
  <si>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</si>
  <si>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</si>
  <si>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</si>
  <si>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</si>
  <si>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</si>
  <si>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</si>
  <si>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</si>
  <si>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</si>
  <si>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</si>
  <si>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</si>
  <si>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</si>
  <si>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</si>
  <si>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</si>
  <si>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</si>
  <si>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</si>
  <si>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</si>
  <si>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</si>
  <si>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09.07.2024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WYS:20240715
UPO:20240715</t>
    </r>
  </si>
  <si>
    <t>Zarządzenie
Nr 91/2024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</si>
  <si>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/2024
BSO
z dnia 16.07.2024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WYS:20240719
UPO:20240719</t>
    </r>
  </si>
  <si>
    <t>Zarządzenie
Nr 101/2024</t>
  </si>
  <si>
    <r>
      <t xml:space="preserve">URMSO
Nr VI/37/2024
z dnia
25.07.2024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</si>
  <si>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102/2024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</si>
  <si>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102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</si>
  <si>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</si>
  <si>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t>Zarządzenie
Nr 104/2024</t>
  </si>
  <si>
    <t>Zarządzenie
Nr 103/2024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</si>
  <si>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</si>
  <si>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</si>
  <si>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</si>
  <si>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</si>
  <si>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</si>
  <si>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</si>
  <si>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</si>
  <si>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WYS:20240902
UPO:20240902</t>
    </r>
  </si>
  <si>
    <t>Zarządzenie
Nr 120/2024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</si>
  <si>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WYS:20240902
UPO:20240902</t>
    </r>
  </si>
  <si>
    <t>Zarządzenie
Nr 127/2024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</si>
  <si>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</si>
  <si>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</si>
  <si>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</si>
  <si>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132/2024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</si>
  <si>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/2024
BSO
z dnia 06.09.2024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WYS:20240912
UPO:20240912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</si>
  <si>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31.08</t>
    </r>
    <r>
      <rPr>
        <b/>
        <sz val="11"/>
        <color indexed="56"/>
        <rFont val="Czcionka tekstu podstawowego"/>
        <charset val="238"/>
      </rPr>
      <t>.2024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</si>
</sst>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tabSelected="1" workbookViewId="0">
      <selection activeCell="E29" sqref="E29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143</v>
      </c>
    </row>
    <row r="14" spans="2:4">
      <c r="D14" s="58" t="s">
        <v>144</v>
      </c>
    </row>
    <row r="15" spans="2:4">
      <c r="D15" s="49" t="s">
        <v>145</v>
      </c>
    </row>
    <row r="16" spans="2:4">
      <c r="D16" s="49"/>
    </row>
    <row r="17" spans="2:4">
      <c r="D17" s="49" t="s">
        <v>146</v>
      </c>
    </row>
    <row r="18" spans="2:4">
      <c r="D18" s="49"/>
    </row>
    <row r="19" spans="2:4">
      <c r="D19" s="49"/>
    </row>
    <row r="20" spans="2:4">
      <c r="C20" s="48"/>
      <c r="D20" s="49" t="s">
        <v>130</v>
      </c>
    </row>
    <row r="21" spans="2:4">
      <c r="B21" s="48"/>
      <c r="C21" s="48"/>
      <c r="D21" s="58" t="s">
        <v>131</v>
      </c>
    </row>
    <row r="22" spans="2:4">
      <c r="B22" s="48"/>
      <c r="C22" s="48"/>
      <c r="D22" s="49" t="s">
        <v>132</v>
      </c>
    </row>
    <row r="23" spans="2:4">
      <c r="B23" s="48"/>
      <c r="C23" s="48"/>
      <c r="D23" s="48"/>
    </row>
    <row r="24" spans="2:4">
      <c r="B24" s="48"/>
      <c r="C24" s="48"/>
      <c r="D24" s="49" t="s">
        <v>133</v>
      </c>
    </row>
    <row r="26" spans="2:4">
      <c r="D26" s="49"/>
    </row>
    <row r="27" spans="2:4">
      <c r="D27" s="49"/>
    </row>
    <row r="29" spans="2:4">
      <c r="D29" s="48" t="s">
        <v>134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50"/>
  <sheetViews>
    <sheetView topLeftCell="A38" workbookViewId="0">
      <selection activeCell="F49" sqref="F49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226945579.15999994</v>
      </c>
      <c r="D5" s="21">
        <f>SUM(D6:D199)</f>
        <v>212767764.96999997</v>
      </c>
      <c r="E5" s="21">
        <f>SUM(E6:E199)</f>
        <v>14021967.189999998</v>
      </c>
      <c r="F5" s="21">
        <f>SUM(F6:F199)</f>
        <v>155847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122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123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126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66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136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70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138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86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147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152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  <row r="42" spans="1:6" ht="25.5">
      <c r="A42" s="33" t="s">
        <v>96</v>
      </c>
      <c r="B42" s="52">
        <v>45482</v>
      </c>
      <c r="C42" s="19">
        <f t="shared" ref="C42" si="33">SUM(D42:F42)</f>
        <v>6448.79</v>
      </c>
      <c r="D42" s="18">
        <v>0</v>
      </c>
      <c r="E42" s="18">
        <v>6448.79</v>
      </c>
      <c r="F42" s="18">
        <v>0</v>
      </c>
    </row>
    <row r="43" spans="1:6" ht="25.5">
      <c r="A43" s="33" t="s">
        <v>155</v>
      </c>
      <c r="B43" s="52">
        <v>45489</v>
      </c>
      <c r="C43" s="19">
        <f t="shared" ref="C43" si="34">SUM(D43:F43)</f>
        <v>19928</v>
      </c>
      <c r="D43" s="18">
        <v>19928</v>
      </c>
      <c r="E43" s="18">
        <v>0</v>
      </c>
      <c r="F43" s="18">
        <v>0</v>
      </c>
    </row>
    <row r="44" spans="1:6" ht="25.5">
      <c r="A44" s="33" t="s">
        <v>157</v>
      </c>
      <c r="B44" s="52">
        <v>45499</v>
      </c>
      <c r="C44" s="19">
        <f t="shared" ref="C44" si="35">SUM(D44:F44)</f>
        <v>1371369.58</v>
      </c>
      <c r="D44" s="18">
        <v>1357329.58</v>
      </c>
      <c r="E44" s="18">
        <v>0</v>
      </c>
      <c r="F44" s="18">
        <v>14040</v>
      </c>
    </row>
    <row r="45" spans="1:6" ht="25.5">
      <c r="A45" s="33" t="s">
        <v>159</v>
      </c>
      <c r="B45" s="52">
        <v>45499</v>
      </c>
      <c r="C45" s="64">
        <f t="shared" ref="C45:C46" si="36">SUM(D45:F45)</f>
        <v>-1194490.2</v>
      </c>
      <c r="D45" s="18">
        <v>0</v>
      </c>
      <c r="E45" s="63">
        <v>-1194490.2</v>
      </c>
      <c r="F45" s="18">
        <v>0</v>
      </c>
    </row>
    <row r="46" spans="1:6" ht="25.5">
      <c r="A46" s="33" t="s">
        <v>162</v>
      </c>
      <c r="B46" s="52">
        <v>45499</v>
      </c>
      <c r="C46" s="19">
        <f t="shared" si="36"/>
        <v>160329.53</v>
      </c>
      <c r="D46" s="18">
        <v>160329.53</v>
      </c>
      <c r="E46" s="18">
        <v>0</v>
      </c>
      <c r="F46" s="18">
        <v>0</v>
      </c>
    </row>
    <row r="47" spans="1:6" ht="25.5">
      <c r="A47" s="33" t="s">
        <v>104</v>
      </c>
      <c r="B47" s="52">
        <v>45517</v>
      </c>
      <c r="C47" s="19">
        <f t="shared" ref="C47" si="37">SUM(D47:F47)</f>
        <v>18448.21</v>
      </c>
      <c r="D47" s="18">
        <v>18448.21</v>
      </c>
      <c r="E47" s="18">
        <v>0</v>
      </c>
      <c r="F47" s="18">
        <v>0</v>
      </c>
    </row>
    <row r="48" spans="1:6" ht="25.5">
      <c r="A48" s="33" t="s">
        <v>109</v>
      </c>
      <c r="B48" s="52">
        <v>45517</v>
      </c>
      <c r="C48" s="19">
        <f t="shared" ref="C48:C49" si="38">SUM(D48:F48)</f>
        <v>882215.48</v>
      </c>
      <c r="D48" s="18">
        <v>694578</v>
      </c>
      <c r="E48" s="18">
        <v>187637.48</v>
      </c>
      <c r="F48" s="18">
        <v>0</v>
      </c>
    </row>
    <row r="49" spans="1:6" ht="25.5">
      <c r="A49" s="76" t="s">
        <v>170</v>
      </c>
      <c r="B49" s="84">
        <v>45531</v>
      </c>
      <c r="C49" s="74">
        <f t="shared" si="38"/>
        <v>154908</v>
      </c>
      <c r="D49" s="73">
        <v>154908</v>
      </c>
      <c r="E49" s="73">
        <v>0</v>
      </c>
      <c r="F49" s="73">
        <v>0</v>
      </c>
    </row>
    <row r="50" spans="1:6" ht="25.5">
      <c r="A50" s="76" t="s">
        <v>172</v>
      </c>
      <c r="B50" s="84">
        <v>45531</v>
      </c>
      <c r="C50" s="74">
        <f t="shared" ref="C50" si="39">SUM(D50:F50)</f>
        <v>68877.009999999995</v>
      </c>
      <c r="D50" s="73">
        <v>14375</v>
      </c>
      <c r="E50" s="86">
        <v>-5092.99</v>
      </c>
      <c r="F50" s="73">
        <v>59595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69"/>
  <sheetViews>
    <sheetView topLeftCell="A53" workbookViewId="0">
      <selection activeCell="M68" sqref="M68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243623425.80999994</v>
      </c>
      <c r="D5" s="21">
        <f>SUM(D6:D200)</f>
        <v>229367823.61999997</v>
      </c>
      <c r="E5" s="21">
        <f>SUM(E6:E200)</f>
        <v>14021967.189999998</v>
      </c>
      <c r="F5" s="21">
        <f>SUM(F6:F200)</f>
        <v>233635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122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123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125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126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66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136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70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138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140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86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147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149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152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  <row r="55" spans="1:6" ht="25.5">
      <c r="A55" s="33" t="s">
        <v>96</v>
      </c>
      <c r="B55" s="52">
        <v>45482</v>
      </c>
      <c r="C55" s="19">
        <f t="shared" ref="C55" si="45">SUM(D55:F55)</f>
        <v>6448.79</v>
      </c>
      <c r="D55" s="18">
        <v>0</v>
      </c>
      <c r="E55" s="18">
        <v>6448.79</v>
      </c>
      <c r="F55" s="18">
        <v>0</v>
      </c>
    </row>
    <row r="56" spans="1:6" ht="25.5">
      <c r="A56" s="33" t="s">
        <v>155</v>
      </c>
      <c r="B56" s="52">
        <v>45489</v>
      </c>
      <c r="C56" s="19">
        <f t="shared" ref="C56" si="46">SUM(D56:F56)</f>
        <v>19928</v>
      </c>
      <c r="D56" s="18">
        <v>19928</v>
      </c>
      <c r="E56" s="18">
        <v>0</v>
      </c>
      <c r="F56" s="18">
        <v>0</v>
      </c>
    </row>
    <row r="57" spans="1:6" ht="25.5">
      <c r="A57" s="33" t="s">
        <v>157</v>
      </c>
      <c r="B57" s="52">
        <v>45499</v>
      </c>
      <c r="C57" s="19">
        <f t="shared" ref="C57" si="47">SUM(D57:F57)</f>
        <v>1371369.58</v>
      </c>
      <c r="D57" s="18">
        <v>1357329.58</v>
      </c>
      <c r="E57" s="18">
        <v>0</v>
      </c>
      <c r="F57" s="18">
        <v>14040</v>
      </c>
    </row>
    <row r="58" spans="1:6" ht="25.5">
      <c r="A58" s="33" t="s">
        <v>159</v>
      </c>
      <c r="B58" s="52">
        <v>45499</v>
      </c>
      <c r="C58" s="64">
        <f t="shared" ref="C58" si="48">SUM(D58:F58)</f>
        <v>-1194490.2</v>
      </c>
      <c r="D58" s="18">
        <v>0</v>
      </c>
      <c r="E58" s="63">
        <v>-1194490.2</v>
      </c>
      <c r="F58" s="18">
        <v>0</v>
      </c>
    </row>
    <row r="59" spans="1:6" ht="25.5">
      <c r="A59" s="33" t="s">
        <v>163</v>
      </c>
      <c r="B59" s="52">
        <v>45499</v>
      </c>
      <c r="C59" s="19">
        <f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162</v>
      </c>
      <c r="B60" s="52">
        <v>45499</v>
      </c>
      <c r="C60" s="19">
        <f>SUM(D60:F60)</f>
        <v>160329.53</v>
      </c>
      <c r="D60" s="18">
        <v>160329.53</v>
      </c>
      <c r="E60" s="18">
        <v>0</v>
      </c>
      <c r="F60" s="18">
        <v>0</v>
      </c>
    </row>
    <row r="61" spans="1:6" ht="25.5">
      <c r="A61" s="33" t="s">
        <v>104</v>
      </c>
      <c r="B61" s="52">
        <v>45517</v>
      </c>
      <c r="C61" s="19">
        <f>SUM(D61:F61)</f>
        <v>18448.21</v>
      </c>
      <c r="D61" s="18">
        <v>18448.21</v>
      </c>
      <c r="E61" s="18">
        <v>0</v>
      </c>
      <c r="F61" s="18">
        <v>0</v>
      </c>
    </row>
    <row r="62" spans="1:6" ht="25.5">
      <c r="A62" s="33" t="s">
        <v>109</v>
      </c>
      <c r="B62" s="52">
        <v>45517</v>
      </c>
      <c r="C62" s="19">
        <f>SUM(D62:F62)</f>
        <v>882215.48</v>
      </c>
      <c r="D62" s="18">
        <v>694578</v>
      </c>
      <c r="E62" s="18">
        <v>187637.48</v>
      </c>
      <c r="F62" s="18">
        <v>0</v>
      </c>
    </row>
    <row r="63" spans="1:6" ht="25.5">
      <c r="A63" s="33" t="s">
        <v>114</v>
      </c>
      <c r="B63" s="52">
        <v>45523</v>
      </c>
      <c r="C63" s="19">
        <f>SUM(D63:F63)</f>
        <v>0</v>
      </c>
      <c r="D63" s="18">
        <v>0</v>
      </c>
      <c r="E63" s="18">
        <v>0</v>
      </c>
      <c r="F63" s="18">
        <v>0</v>
      </c>
    </row>
    <row r="64" spans="1:6" ht="25.5">
      <c r="A64" s="33" t="s">
        <v>168</v>
      </c>
      <c r="B64" s="52">
        <v>45523</v>
      </c>
      <c r="C64" s="19">
        <f>SUM(D64:F64)</f>
        <v>0</v>
      </c>
      <c r="D64" s="18">
        <v>0</v>
      </c>
      <c r="E64" s="18">
        <v>0</v>
      </c>
      <c r="F64" s="18">
        <v>0</v>
      </c>
    </row>
    <row r="65" spans="1:6" ht="25.5">
      <c r="A65" s="76" t="s">
        <v>170</v>
      </c>
      <c r="B65" s="84">
        <v>45531</v>
      </c>
      <c r="C65" s="74">
        <f>SUM(D65:F65)</f>
        <v>154908</v>
      </c>
      <c r="D65" s="73">
        <v>154908</v>
      </c>
      <c r="E65" s="73">
        <v>0</v>
      </c>
      <c r="F65" s="73">
        <v>0</v>
      </c>
    </row>
    <row r="66" spans="1:6" ht="25.5">
      <c r="A66" s="76" t="s">
        <v>172</v>
      </c>
      <c r="B66" s="84">
        <v>45531</v>
      </c>
      <c r="C66" s="74">
        <f>SUM(D66:F66)</f>
        <v>68877.009999999995</v>
      </c>
      <c r="D66" s="73">
        <v>14375</v>
      </c>
      <c r="E66" s="86">
        <v>-5092.99</v>
      </c>
      <c r="F66" s="73">
        <v>59595</v>
      </c>
    </row>
    <row r="67" spans="1:6" ht="25.5">
      <c r="A67" s="76" t="s">
        <v>174</v>
      </c>
      <c r="B67" s="84">
        <v>45534</v>
      </c>
      <c r="C67" s="74">
        <f>SUM(D67:F67)</f>
        <v>0</v>
      </c>
      <c r="D67" s="73">
        <v>0</v>
      </c>
      <c r="E67" s="73">
        <v>0</v>
      </c>
      <c r="F67" s="73">
        <v>0</v>
      </c>
    </row>
    <row r="68" spans="1:6" ht="25.5">
      <c r="A68" s="76" t="s">
        <v>176</v>
      </c>
      <c r="B68" s="84">
        <v>45534</v>
      </c>
      <c r="C68" s="74">
        <f>SUM(D68:F68)</f>
        <v>0</v>
      </c>
      <c r="D68" s="73">
        <v>0</v>
      </c>
      <c r="E68" s="73">
        <v>0</v>
      </c>
      <c r="F68" s="73">
        <v>0</v>
      </c>
    </row>
    <row r="69" spans="1:6" ht="25.5">
      <c r="A69" s="76" t="s">
        <v>178</v>
      </c>
      <c r="B69" s="84">
        <v>45541</v>
      </c>
      <c r="C69" s="74">
        <f>SUM(D69:F69)</f>
        <v>0</v>
      </c>
      <c r="D69" s="73">
        <v>0</v>
      </c>
      <c r="E69" s="73">
        <v>0</v>
      </c>
      <c r="F69" s="73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>
      <pane xSplit="1" topLeftCell="B1" activePane="topRight" state="frozen"/>
      <selection activeCell="A2" sqref="A2"/>
      <selection pane="topRight" activeCell="DH7" sqref="DH7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124</v>
      </c>
      <c r="AL2" s="61" t="s">
        <v>121</v>
      </c>
      <c r="AM2" s="59" t="s">
        <v>127</v>
      </c>
      <c r="AN2" s="59" t="s">
        <v>128</v>
      </c>
      <c r="AO2" s="59" t="s">
        <v>129</v>
      </c>
      <c r="AP2" s="59" t="s">
        <v>135</v>
      </c>
      <c r="AQ2" s="59" t="s">
        <v>137</v>
      </c>
      <c r="AR2" s="59" t="s">
        <v>139</v>
      </c>
      <c r="AS2" s="59" t="s">
        <v>141</v>
      </c>
      <c r="AT2" s="59" t="s">
        <v>148</v>
      </c>
      <c r="AU2" s="61" t="s">
        <v>142</v>
      </c>
      <c r="AV2" s="59" t="s">
        <v>151</v>
      </c>
      <c r="AW2" s="59" t="s">
        <v>150</v>
      </c>
      <c r="AX2" s="59" t="s">
        <v>153</v>
      </c>
      <c r="AY2" s="59" t="s">
        <v>154</v>
      </c>
      <c r="AZ2" s="59" t="s">
        <v>156</v>
      </c>
      <c r="BA2" s="61" t="s">
        <v>158</v>
      </c>
      <c r="BB2" s="59" t="s">
        <v>160</v>
      </c>
      <c r="BC2" s="59" t="s">
        <v>161</v>
      </c>
      <c r="BD2" s="59" t="s">
        <v>164</v>
      </c>
      <c r="BE2" s="59" t="s">
        <v>165</v>
      </c>
      <c r="BF2" s="59" t="s">
        <v>166</v>
      </c>
      <c r="BG2" s="59" t="s">
        <v>167</v>
      </c>
      <c r="BH2" s="59" t="s">
        <v>169</v>
      </c>
      <c r="BI2" s="59" t="s">
        <v>171</v>
      </c>
      <c r="BJ2" s="59" t="s">
        <v>173</v>
      </c>
      <c r="BK2" s="59" t="s">
        <v>175</v>
      </c>
      <c r="BL2" s="59" t="s">
        <v>177</v>
      </c>
      <c r="BM2" s="59" t="s">
        <v>179</v>
      </c>
      <c r="BN2" s="59" t="s">
        <v>50</v>
      </c>
      <c r="BO2" s="59" t="s">
        <v>50</v>
      </c>
      <c r="BP2" s="59" t="s">
        <v>50</v>
      </c>
      <c r="BQ2" s="59" t="s">
        <v>50</v>
      </c>
      <c r="BR2" s="59" t="s">
        <v>50</v>
      </c>
      <c r="BS2" s="59" t="s">
        <v>50</v>
      </c>
      <c r="BT2" s="59" t="s">
        <v>50</v>
      </c>
      <c r="BU2" s="59" t="s">
        <v>50</v>
      </c>
      <c r="BV2" s="59" t="s">
        <v>50</v>
      </c>
      <c r="BW2" s="59" t="s">
        <v>50</v>
      </c>
      <c r="BX2" s="59" t="s">
        <v>50</v>
      </c>
      <c r="BY2" s="59" t="s">
        <v>50</v>
      </c>
      <c r="BZ2" s="59" t="s">
        <v>50</v>
      </c>
      <c r="CA2" s="59" t="s">
        <v>50</v>
      </c>
      <c r="CB2" s="59" t="s">
        <v>50</v>
      </c>
      <c r="CC2" s="59" t="s">
        <v>50</v>
      </c>
      <c r="CD2" s="59" t="s">
        <v>50</v>
      </c>
      <c r="CE2" s="59" t="s">
        <v>50</v>
      </c>
      <c r="CF2" s="59" t="s">
        <v>50</v>
      </c>
      <c r="CG2" s="59" t="s">
        <v>50</v>
      </c>
      <c r="CH2" s="59" t="s">
        <v>50</v>
      </c>
      <c r="CI2" s="59" t="s">
        <v>50</v>
      </c>
      <c r="CJ2" s="59" t="s">
        <v>50</v>
      </c>
      <c r="CK2" s="59" t="s">
        <v>50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180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>
        <f t="shared" ref="AY3:BA3" si="18">SUM(AY5:AY6)</f>
        <v>6448.79</v>
      </c>
      <c r="AZ3" s="32">
        <f t="shared" si="18"/>
        <v>19928</v>
      </c>
      <c r="BA3" s="32">
        <f t="shared" si="18"/>
        <v>1371369.58</v>
      </c>
      <c r="BB3" s="67">
        <f t="shared" ref="BB3:BD3" si="19">SUM(BB5:BB6)</f>
        <v>-1194490.2</v>
      </c>
      <c r="BC3" s="32">
        <f t="shared" si="19"/>
        <v>0</v>
      </c>
      <c r="BD3" s="32">
        <f t="shared" si="19"/>
        <v>160329.53</v>
      </c>
      <c r="BE3" s="32">
        <f t="shared" ref="BE3:BG3" si="20">SUM(BE5:BE6)</f>
        <v>18448.21</v>
      </c>
      <c r="BF3" s="32">
        <f t="shared" si="20"/>
        <v>882215.48</v>
      </c>
      <c r="BG3" s="32">
        <f t="shared" si="20"/>
        <v>0</v>
      </c>
      <c r="BH3" s="75">
        <f t="shared" ref="BH3:BK3" si="21">SUM(BH5:BH6)</f>
        <v>0</v>
      </c>
      <c r="BI3" s="75">
        <f t="shared" si="21"/>
        <v>154908</v>
      </c>
      <c r="BJ3" s="75">
        <f t="shared" si="21"/>
        <v>68877.009999999995</v>
      </c>
      <c r="BK3" s="75">
        <f t="shared" si="21"/>
        <v>0</v>
      </c>
      <c r="BL3" s="75">
        <f t="shared" ref="BL3:BM3" si="22">SUM(BL5:BL6)</f>
        <v>0</v>
      </c>
      <c r="BM3" s="75">
        <f t="shared" si="22"/>
        <v>0</v>
      </c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226945579.15999994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77"/>
      <c r="BI4" s="77"/>
      <c r="BJ4" s="77"/>
      <c r="BK4" s="77"/>
      <c r="BL4" s="77"/>
      <c r="BM4" s="77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>
        <v>6448.79</v>
      </c>
      <c r="AZ5" s="34">
        <v>19928</v>
      </c>
      <c r="BA5" s="34">
        <v>907206.81</v>
      </c>
      <c r="BB5" s="60">
        <v>-40147.199999999997</v>
      </c>
      <c r="BC5" s="34">
        <v>0</v>
      </c>
      <c r="BD5" s="34">
        <v>160329.53</v>
      </c>
      <c r="BE5" s="34">
        <v>18448.21</v>
      </c>
      <c r="BF5" s="34">
        <v>882215.48</v>
      </c>
      <c r="BG5" s="34">
        <v>0</v>
      </c>
      <c r="BH5" s="77">
        <v>0</v>
      </c>
      <c r="BI5" s="77">
        <v>154908</v>
      </c>
      <c r="BJ5" s="77">
        <v>68877.009999999995</v>
      </c>
      <c r="BK5" s="77">
        <v>0</v>
      </c>
      <c r="BL5" s="77">
        <v>0</v>
      </c>
      <c r="BM5" s="77">
        <v>0</v>
      </c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169502721.50999993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464162.77</v>
      </c>
      <c r="BB6" s="60">
        <v>-1154343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77">
        <v>0</v>
      </c>
      <c r="BI6" s="77">
        <v>0</v>
      </c>
      <c r="BJ6" s="77">
        <v>0</v>
      </c>
      <c r="BK6" s="77">
        <v>0</v>
      </c>
      <c r="BL6" s="77">
        <v>0</v>
      </c>
      <c r="BM6" s="77">
        <v>0</v>
      </c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57442857.650000006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78">
        <v>0</v>
      </c>
      <c r="BI7" s="78">
        <v>0</v>
      </c>
      <c r="BJ7" s="78">
        <v>0</v>
      </c>
      <c r="BK7" s="78">
        <v>0</v>
      </c>
      <c r="BL7" s="78">
        <v>0</v>
      </c>
      <c r="BM7" s="78">
        <v>0</v>
      </c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19597846.649999999</v>
      </c>
    </row>
    <row r="8" spans="1:112" ht="27" customHeight="1" thickBot="1">
      <c r="A8" s="14" t="s">
        <v>3</v>
      </c>
      <c r="B8" s="15">
        <f t="shared" ref="B8:C8" si="23">SUM(B3,B7)</f>
        <v>205640000</v>
      </c>
      <c r="C8" s="36">
        <f t="shared" si="23"/>
        <v>0</v>
      </c>
      <c r="D8" s="36">
        <f t="shared" ref="D8:F8" si="24">SUM(D3,D7)</f>
        <v>89550.07</v>
      </c>
      <c r="E8" s="36">
        <f t="shared" si="24"/>
        <v>0</v>
      </c>
      <c r="F8" s="36">
        <f t="shared" si="24"/>
        <v>192346</v>
      </c>
      <c r="G8" s="36">
        <f t="shared" ref="G8:J8" si="25">SUM(G3,G7)</f>
        <v>4123.71</v>
      </c>
      <c r="H8" s="36">
        <f t="shared" si="25"/>
        <v>9321164</v>
      </c>
      <c r="I8" s="36">
        <f t="shared" si="25"/>
        <v>0</v>
      </c>
      <c r="J8" s="36">
        <f t="shared" si="25"/>
        <v>7405.32</v>
      </c>
      <c r="K8" s="36">
        <f t="shared" ref="K8:M8" si="26">SUM(K3,K7)</f>
        <v>146707</v>
      </c>
      <c r="L8" s="36">
        <f t="shared" si="26"/>
        <v>53023</v>
      </c>
      <c r="M8" s="36">
        <f t="shared" si="26"/>
        <v>0</v>
      </c>
      <c r="N8" s="36">
        <f t="shared" ref="N8:O8" si="27">SUM(N3,N7)</f>
        <v>36960</v>
      </c>
      <c r="O8" s="36">
        <f t="shared" si="27"/>
        <v>10757443</v>
      </c>
      <c r="P8" s="36">
        <f t="shared" ref="P8:R8" si="28">SUM(P3,P7)</f>
        <v>147661.92000000001</v>
      </c>
      <c r="Q8" s="36">
        <f t="shared" si="28"/>
        <v>106247.7</v>
      </c>
      <c r="R8" s="36">
        <f t="shared" si="28"/>
        <v>0</v>
      </c>
      <c r="S8" s="36">
        <f t="shared" ref="S8:T8" si="29">SUM(S3,S7)</f>
        <v>0</v>
      </c>
      <c r="T8" s="36">
        <f t="shared" si="29"/>
        <v>31200</v>
      </c>
      <c r="U8" s="36">
        <f t="shared" ref="U8:X8" si="30">SUM(U3,U7)</f>
        <v>0</v>
      </c>
      <c r="V8" s="36">
        <f t="shared" si="30"/>
        <v>310370.76</v>
      </c>
      <c r="W8" s="36">
        <f t="shared" si="30"/>
        <v>1867252.7400000002</v>
      </c>
      <c r="X8" s="36">
        <f t="shared" si="30"/>
        <v>141108</v>
      </c>
      <c r="Y8" s="36">
        <f t="shared" ref="Y8:AA8" si="31">SUM(Y3,Y7)</f>
        <v>0</v>
      </c>
      <c r="Z8" s="36">
        <f t="shared" si="31"/>
        <v>227000</v>
      </c>
      <c r="AA8" s="36">
        <f t="shared" si="31"/>
        <v>48524.98</v>
      </c>
      <c r="AB8" s="36">
        <f t="shared" ref="AB8:AC8" si="32">SUM(AB3,AB7)</f>
        <v>264658</v>
      </c>
      <c r="AC8" s="36">
        <f t="shared" si="32"/>
        <v>4000</v>
      </c>
      <c r="AD8" s="36">
        <f t="shared" ref="AD8:AE8" si="33">SUM(AD3,AD7)</f>
        <v>948532.03</v>
      </c>
      <c r="AE8" s="36">
        <f t="shared" si="33"/>
        <v>10992000</v>
      </c>
      <c r="AF8" s="36">
        <f t="shared" ref="AF8:AH8" si="34">SUM(AF3,AF7)</f>
        <v>204250.38</v>
      </c>
      <c r="AG8" s="36">
        <f t="shared" si="34"/>
        <v>1281088.2</v>
      </c>
      <c r="AH8" s="36">
        <f t="shared" si="34"/>
        <v>0</v>
      </c>
      <c r="AI8" s="36">
        <f t="shared" ref="AI8:AJ8" si="35">SUM(AI3,AI7)</f>
        <v>23696</v>
      </c>
      <c r="AJ8" s="36">
        <f t="shared" si="35"/>
        <v>0</v>
      </c>
      <c r="AK8" s="36">
        <f t="shared" ref="AK8:AL8" si="36">SUM(AK3,AK7)</f>
        <v>27984</v>
      </c>
      <c r="AL8" s="36">
        <f t="shared" si="36"/>
        <v>2107000</v>
      </c>
      <c r="AM8" s="36">
        <f t="shared" ref="AM8:AO8" si="37">SUM(AM3,AM7)</f>
        <v>145879</v>
      </c>
      <c r="AN8" s="36">
        <f t="shared" si="37"/>
        <v>0</v>
      </c>
      <c r="AO8" s="36">
        <f t="shared" si="37"/>
        <v>525854.59</v>
      </c>
      <c r="AP8" s="36">
        <f t="shared" ref="AP8:AR8" si="38">SUM(AP3,AP7)</f>
        <v>22208.1</v>
      </c>
      <c r="AQ8" s="36">
        <f t="shared" si="38"/>
        <v>158036</v>
      </c>
      <c r="AR8" s="36">
        <f t="shared" si="38"/>
        <v>26282</v>
      </c>
      <c r="AS8" s="36">
        <f t="shared" ref="AS8:AV8" si="39">SUM(AS3,AS7)</f>
        <v>22231.119999999999</v>
      </c>
      <c r="AT8" s="36">
        <f t="shared" si="39"/>
        <v>0</v>
      </c>
      <c r="AU8" s="65">
        <f t="shared" si="39"/>
        <v>-978985.21</v>
      </c>
      <c r="AV8" s="36">
        <f t="shared" si="39"/>
        <v>144789</v>
      </c>
      <c r="AW8" s="36">
        <f t="shared" ref="AW8:AX8" si="40">SUM(AW3,AW7)</f>
        <v>0</v>
      </c>
      <c r="AX8" s="36">
        <f t="shared" si="40"/>
        <v>7800</v>
      </c>
      <c r="AY8" s="36">
        <f t="shared" ref="AY8:BA8" si="41">SUM(AY3,AY7)</f>
        <v>6448.79</v>
      </c>
      <c r="AZ8" s="36">
        <f t="shared" si="41"/>
        <v>19928</v>
      </c>
      <c r="BA8" s="36">
        <f t="shared" si="41"/>
        <v>1371369.58</v>
      </c>
      <c r="BB8" s="65">
        <f t="shared" ref="BB8:BD8" si="42">SUM(BB3,BB7)</f>
        <v>-1194490.2</v>
      </c>
      <c r="BC8" s="36">
        <f t="shared" si="42"/>
        <v>0</v>
      </c>
      <c r="BD8" s="36">
        <f t="shared" si="42"/>
        <v>160329.53</v>
      </c>
      <c r="BE8" s="36">
        <f t="shared" ref="BE8:BG8" si="43">SUM(BE3,BE7)</f>
        <v>18448.21</v>
      </c>
      <c r="BF8" s="36">
        <f t="shared" si="43"/>
        <v>882215.48</v>
      </c>
      <c r="BG8" s="36">
        <f t="shared" si="43"/>
        <v>0</v>
      </c>
      <c r="BH8" s="79">
        <f t="shared" ref="BH8:BK8" si="44">SUM(BH3,BH7)</f>
        <v>0</v>
      </c>
      <c r="BI8" s="79">
        <f t="shared" si="44"/>
        <v>154908</v>
      </c>
      <c r="BJ8" s="79">
        <f t="shared" si="44"/>
        <v>68877.009999999995</v>
      </c>
      <c r="BK8" s="79">
        <f t="shared" si="44"/>
        <v>0</v>
      </c>
      <c r="BL8" s="79">
        <f t="shared" ref="BL8:BM8" si="45">SUM(BL3,BL7)</f>
        <v>0</v>
      </c>
      <c r="BM8" s="79">
        <f t="shared" si="45"/>
        <v>0</v>
      </c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246543425.80999994</v>
      </c>
    </row>
    <row r="9" spans="1:112" ht="18" customHeight="1">
      <c r="A9" s="10" t="s">
        <v>4</v>
      </c>
      <c r="B9" s="11">
        <f t="shared" ref="B9:C9" si="46">SUM(B11:B12)</f>
        <v>202620000</v>
      </c>
      <c r="C9" s="37">
        <f t="shared" si="46"/>
        <v>0</v>
      </c>
      <c r="D9" s="37">
        <f t="shared" ref="D9" si="47">SUM(D11:D12)</f>
        <v>89550.07</v>
      </c>
      <c r="E9" s="37">
        <f t="shared" ref="E9:F9" si="48">SUM(E11:E12)</f>
        <v>0</v>
      </c>
      <c r="F9" s="37">
        <f t="shared" si="48"/>
        <v>192346</v>
      </c>
      <c r="G9" s="37">
        <f t="shared" ref="G9:H9" si="49">SUM(G11:G12)</f>
        <v>4123.71</v>
      </c>
      <c r="H9" s="37">
        <f t="shared" si="49"/>
        <v>9321164</v>
      </c>
      <c r="I9" s="37">
        <f t="shared" ref="I9:K9" si="50">SUM(I11:I12)</f>
        <v>0</v>
      </c>
      <c r="J9" s="37">
        <f t="shared" si="50"/>
        <v>7405.32</v>
      </c>
      <c r="K9" s="37">
        <f t="shared" si="50"/>
        <v>146707</v>
      </c>
      <c r="L9" s="37">
        <f t="shared" ref="L9:M9" si="51">SUM(L11:L12)</f>
        <v>53023</v>
      </c>
      <c r="M9" s="37">
        <f t="shared" si="51"/>
        <v>0</v>
      </c>
      <c r="N9" s="37">
        <f t="shared" ref="N9:O9" si="52">SUM(N11:N12)</f>
        <v>36960</v>
      </c>
      <c r="O9" s="37">
        <f t="shared" si="52"/>
        <v>10757443</v>
      </c>
      <c r="P9" s="37">
        <f t="shared" ref="P9:R9" si="53">SUM(P11:P12)</f>
        <v>147661.92000000001</v>
      </c>
      <c r="Q9" s="37">
        <f t="shared" si="53"/>
        <v>106247.7</v>
      </c>
      <c r="R9" s="37">
        <f t="shared" si="53"/>
        <v>0</v>
      </c>
      <c r="S9" s="37">
        <f t="shared" ref="S9:T9" si="54">SUM(S11:S12)</f>
        <v>0</v>
      </c>
      <c r="T9" s="37">
        <f t="shared" si="54"/>
        <v>31200</v>
      </c>
      <c r="U9" s="37">
        <f t="shared" ref="U9:X9" si="55">SUM(U11:U12)</f>
        <v>0</v>
      </c>
      <c r="V9" s="37">
        <f t="shared" si="55"/>
        <v>310370.76</v>
      </c>
      <c r="W9" s="37">
        <f t="shared" si="55"/>
        <v>1867252.74</v>
      </c>
      <c r="X9" s="37">
        <f t="shared" si="55"/>
        <v>141108</v>
      </c>
      <c r="Y9" s="37">
        <f t="shared" ref="Y9:AA9" si="56">SUM(Y11:Y12)</f>
        <v>0</v>
      </c>
      <c r="Z9" s="37">
        <f t="shared" si="56"/>
        <v>227000</v>
      </c>
      <c r="AA9" s="37">
        <f t="shared" si="56"/>
        <v>48524.98</v>
      </c>
      <c r="AB9" s="37">
        <f t="shared" ref="AB9:AC9" si="57">SUM(AB11:AB12)</f>
        <v>264658</v>
      </c>
      <c r="AC9" s="37">
        <f t="shared" si="57"/>
        <v>4000</v>
      </c>
      <c r="AD9" s="37">
        <f t="shared" ref="AD9:AE9" si="58">SUM(AD11:AD12)</f>
        <v>948532.03</v>
      </c>
      <c r="AE9" s="37">
        <f t="shared" si="58"/>
        <v>11092000</v>
      </c>
      <c r="AF9" s="37">
        <f t="shared" ref="AF9:AH9" si="59">SUM(AF11:AF12)</f>
        <v>204250.38</v>
      </c>
      <c r="AG9" s="37">
        <f t="shared" si="59"/>
        <v>1281088.2</v>
      </c>
      <c r="AH9" s="37">
        <f t="shared" si="59"/>
        <v>0</v>
      </c>
      <c r="AI9" s="37">
        <f t="shared" ref="AI9:AJ9" si="60">SUM(AI11:AI12)</f>
        <v>23696</v>
      </c>
      <c r="AJ9" s="37">
        <f t="shared" si="60"/>
        <v>0</v>
      </c>
      <c r="AK9" s="37">
        <f t="shared" ref="AK9:AL9" si="61">SUM(AK11:AK12)</f>
        <v>27984</v>
      </c>
      <c r="AL9" s="37">
        <f t="shared" si="61"/>
        <v>2107000</v>
      </c>
      <c r="AM9" s="37">
        <f t="shared" ref="AM9:AO9" si="62">SUM(AM11:AM12)</f>
        <v>145879</v>
      </c>
      <c r="AN9" s="37">
        <f t="shared" si="62"/>
        <v>0</v>
      </c>
      <c r="AO9" s="37">
        <f t="shared" si="62"/>
        <v>525854.59</v>
      </c>
      <c r="AP9" s="37">
        <f t="shared" ref="AP9:AR9" si="63">SUM(AP11:AP12)</f>
        <v>22208.1</v>
      </c>
      <c r="AQ9" s="37">
        <f t="shared" si="63"/>
        <v>158036</v>
      </c>
      <c r="AR9" s="37">
        <f t="shared" si="63"/>
        <v>26282</v>
      </c>
      <c r="AS9" s="37">
        <f t="shared" ref="AS9:AV9" si="64">SUM(AS11:AS12)</f>
        <v>22231.119999999999</v>
      </c>
      <c r="AT9" s="37">
        <f t="shared" si="64"/>
        <v>0</v>
      </c>
      <c r="AU9" s="66">
        <f t="shared" si="64"/>
        <v>-978985.21</v>
      </c>
      <c r="AV9" s="37">
        <f t="shared" si="64"/>
        <v>144789</v>
      </c>
      <c r="AW9" s="37">
        <f t="shared" ref="AW9:AX9" si="65">SUM(AW11:AW12)</f>
        <v>0</v>
      </c>
      <c r="AX9" s="37">
        <f t="shared" si="65"/>
        <v>7800</v>
      </c>
      <c r="AY9" s="37">
        <f t="shared" ref="AY9:BA9" si="66">SUM(AY11:AY12)</f>
        <v>6448.79</v>
      </c>
      <c r="AZ9" s="37">
        <f t="shared" si="66"/>
        <v>19928</v>
      </c>
      <c r="BA9" s="37">
        <f t="shared" si="66"/>
        <v>1371369.58</v>
      </c>
      <c r="BB9" s="66">
        <f t="shared" ref="BB9:BD9" si="67">SUM(BB11:BB12)</f>
        <v>-1194490.2</v>
      </c>
      <c r="BC9" s="37">
        <f t="shared" si="67"/>
        <v>0</v>
      </c>
      <c r="BD9" s="37">
        <f t="shared" si="67"/>
        <v>160329.53</v>
      </c>
      <c r="BE9" s="37">
        <f t="shared" ref="BE9:BG9" si="68">SUM(BE11:BE12)</f>
        <v>18448.21</v>
      </c>
      <c r="BF9" s="37">
        <f t="shared" si="68"/>
        <v>882215.48</v>
      </c>
      <c r="BG9" s="37">
        <f t="shared" si="68"/>
        <v>0</v>
      </c>
      <c r="BH9" s="80">
        <f t="shared" ref="BH9:BK9" si="69">SUM(BH11:BH12)</f>
        <v>0</v>
      </c>
      <c r="BI9" s="80">
        <f t="shared" si="69"/>
        <v>154908</v>
      </c>
      <c r="BJ9" s="80">
        <f t="shared" si="69"/>
        <v>68877.009999999995</v>
      </c>
      <c r="BK9" s="80">
        <f t="shared" si="69"/>
        <v>0</v>
      </c>
      <c r="BL9" s="80">
        <f t="shared" ref="BL9:BM9" si="70">SUM(BL11:BL12)</f>
        <v>0</v>
      </c>
      <c r="BM9" s="80">
        <f t="shared" si="70"/>
        <v>0</v>
      </c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243623425.80999994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77"/>
      <c r="BI10" s="77"/>
      <c r="BJ10" s="77"/>
      <c r="BK10" s="77"/>
      <c r="BL10" s="77"/>
      <c r="BM10" s="77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>
        <v>6448.79</v>
      </c>
      <c r="AZ11" s="34">
        <v>19928</v>
      </c>
      <c r="BA11" s="34">
        <v>1082870.58</v>
      </c>
      <c r="BB11" s="60">
        <v>-40147.199999999997</v>
      </c>
      <c r="BC11" s="60">
        <v>0</v>
      </c>
      <c r="BD11" s="34">
        <v>160329.53</v>
      </c>
      <c r="BE11" s="34">
        <v>18448.21</v>
      </c>
      <c r="BF11" s="34">
        <v>882215.48</v>
      </c>
      <c r="BG11" s="60">
        <v>-8654.33</v>
      </c>
      <c r="BH11" s="77">
        <v>0</v>
      </c>
      <c r="BI11" s="77">
        <v>154908</v>
      </c>
      <c r="BJ11" s="77">
        <v>68877.009999999995</v>
      </c>
      <c r="BK11" s="77">
        <v>0</v>
      </c>
      <c r="BL11" s="77">
        <v>0</v>
      </c>
      <c r="BM11" s="77">
        <v>0</v>
      </c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172732613.28999993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288499</v>
      </c>
      <c r="BB12" s="60">
        <v>-1154343</v>
      </c>
      <c r="BC12" s="34">
        <v>0</v>
      </c>
      <c r="BD12" s="34">
        <v>0</v>
      </c>
      <c r="BE12" s="34">
        <v>0</v>
      </c>
      <c r="BF12" s="34">
        <v>0</v>
      </c>
      <c r="BG12" s="34">
        <v>8654.33</v>
      </c>
      <c r="BH12" s="77">
        <v>0</v>
      </c>
      <c r="BI12" s="77">
        <v>0</v>
      </c>
      <c r="BJ12" s="77">
        <v>0</v>
      </c>
      <c r="BK12" s="77">
        <v>0</v>
      </c>
      <c r="BL12" s="77">
        <v>0</v>
      </c>
      <c r="BM12" s="77">
        <v>0</v>
      </c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70890812.520000011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78">
        <v>0</v>
      </c>
      <c r="BI13" s="78">
        <v>0</v>
      </c>
      <c r="BJ13" s="78">
        <v>0</v>
      </c>
      <c r="BK13" s="78">
        <v>0</v>
      </c>
      <c r="BL13" s="78">
        <v>0</v>
      </c>
      <c r="BM13" s="78">
        <v>0</v>
      </c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71">SUM(B9,B13)</f>
        <v>205640000</v>
      </c>
      <c r="C14" s="36">
        <f t="shared" si="71"/>
        <v>0</v>
      </c>
      <c r="D14" s="36">
        <f t="shared" ref="D14:F14" si="72">SUM(D9,D13)</f>
        <v>89550.07</v>
      </c>
      <c r="E14" s="36">
        <f t="shared" si="72"/>
        <v>0</v>
      </c>
      <c r="F14" s="36">
        <f t="shared" si="72"/>
        <v>192346</v>
      </c>
      <c r="G14" s="36">
        <f t="shared" ref="G14:J14" si="73">SUM(G9,G13)</f>
        <v>4123.71</v>
      </c>
      <c r="H14" s="36">
        <f t="shared" si="73"/>
        <v>9321164</v>
      </c>
      <c r="I14" s="36">
        <f t="shared" si="73"/>
        <v>0</v>
      </c>
      <c r="J14" s="36">
        <f t="shared" si="73"/>
        <v>7405.32</v>
      </c>
      <c r="K14" s="36">
        <f t="shared" ref="K14:M14" si="74">SUM(K9,K13)</f>
        <v>146707</v>
      </c>
      <c r="L14" s="36">
        <f t="shared" si="74"/>
        <v>53023</v>
      </c>
      <c r="M14" s="36">
        <f t="shared" si="74"/>
        <v>0</v>
      </c>
      <c r="N14" s="36">
        <f t="shared" ref="N14:O14" si="75">SUM(N9,N13)</f>
        <v>36960</v>
      </c>
      <c r="O14" s="36">
        <f t="shared" si="75"/>
        <v>10757443</v>
      </c>
      <c r="P14" s="36">
        <f t="shared" ref="P14:R14" si="76">SUM(P9,P13)</f>
        <v>147661.92000000001</v>
      </c>
      <c r="Q14" s="36">
        <f t="shared" si="76"/>
        <v>106247.7</v>
      </c>
      <c r="R14" s="36">
        <f t="shared" si="76"/>
        <v>0</v>
      </c>
      <c r="S14" s="36">
        <f t="shared" ref="S14:T14" si="77">SUM(S9,S13)</f>
        <v>0</v>
      </c>
      <c r="T14" s="36">
        <f t="shared" si="77"/>
        <v>31200</v>
      </c>
      <c r="U14" s="36">
        <f t="shared" ref="U14:X14" si="78">SUM(U9,U13)</f>
        <v>0</v>
      </c>
      <c r="V14" s="36">
        <f t="shared" si="78"/>
        <v>310370.76</v>
      </c>
      <c r="W14" s="36">
        <f t="shared" si="78"/>
        <v>1867252.74</v>
      </c>
      <c r="X14" s="36">
        <f t="shared" si="78"/>
        <v>141108</v>
      </c>
      <c r="Y14" s="36">
        <f t="shared" ref="Y14:AA14" si="79">SUM(Y9,Y13)</f>
        <v>0</v>
      </c>
      <c r="Z14" s="36">
        <f t="shared" si="79"/>
        <v>227000</v>
      </c>
      <c r="AA14" s="36">
        <f t="shared" si="79"/>
        <v>48524.98</v>
      </c>
      <c r="AB14" s="36">
        <f t="shared" ref="AB14:AC14" si="80">SUM(AB9,AB13)</f>
        <v>264658</v>
      </c>
      <c r="AC14" s="36">
        <f t="shared" si="80"/>
        <v>4000</v>
      </c>
      <c r="AD14" s="36">
        <f t="shared" ref="AD14:AE14" si="81">SUM(AD9,AD13)</f>
        <v>948532.03</v>
      </c>
      <c r="AE14" s="36">
        <f t="shared" si="81"/>
        <v>10992000</v>
      </c>
      <c r="AF14" s="36">
        <f t="shared" ref="AF14:AH14" si="82">SUM(AF9,AF13)</f>
        <v>204250.38</v>
      </c>
      <c r="AG14" s="36">
        <f t="shared" si="82"/>
        <v>1281088.2</v>
      </c>
      <c r="AH14" s="36">
        <f t="shared" si="82"/>
        <v>0</v>
      </c>
      <c r="AI14" s="36">
        <f t="shared" ref="AI14:AJ14" si="83">SUM(AI9,AI13)</f>
        <v>23696</v>
      </c>
      <c r="AJ14" s="36">
        <f t="shared" si="83"/>
        <v>0</v>
      </c>
      <c r="AK14" s="36">
        <f t="shared" ref="AK14:AL14" si="84">SUM(AK9,AK13)</f>
        <v>27984</v>
      </c>
      <c r="AL14" s="36">
        <f t="shared" si="84"/>
        <v>2107000</v>
      </c>
      <c r="AM14" s="36">
        <f t="shared" ref="AM14:AO14" si="85">SUM(AM9,AM13)</f>
        <v>145879</v>
      </c>
      <c r="AN14" s="36">
        <f t="shared" si="85"/>
        <v>0</v>
      </c>
      <c r="AO14" s="36">
        <f t="shared" si="85"/>
        <v>525854.59</v>
      </c>
      <c r="AP14" s="36">
        <f t="shared" ref="AP14:AR14" si="86">SUM(AP9,AP13)</f>
        <v>22208.1</v>
      </c>
      <c r="AQ14" s="36">
        <f t="shared" si="86"/>
        <v>158036</v>
      </c>
      <c r="AR14" s="36">
        <f t="shared" si="86"/>
        <v>26282</v>
      </c>
      <c r="AS14" s="36">
        <f t="shared" ref="AS14:AV14" si="87">SUM(AS9,AS13)</f>
        <v>22231.119999999999</v>
      </c>
      <c r="AT14" s="36">
        <f t="shared" si="87"/>
        <v>0</v>
      </c>
      <c r="AU14" s="65">
        <f t="shared" si="87"/>
        <v>-978985.21</v>
      </c>
      <c r="AV14" s="36">
        <f t="shared" si="87"/>
        <v>144789</v>
      </c>
      <c r="AW14" s="36">
        <f t="shared" ref="AW14:AX14" si="88">SUM(AW9,AW13)</f>
        <v>0</v>
      </c>
      <c r="AX14" s="36">
        <f t="shared" si="88"/>
        <v>7800</v>
      </c>
      <c r="AY14" s="36">
        <f t="shared" ref="AY14:BA14" si="89">SUM(AY9,AY13)</f>
        <v>6448.79</v>
      </c>
      <c r="AZ14" s="36">
        <f t="shared" si="89"/>
        <v>19928</v>
      </c>
      <c r="BA14" s="36">
        <f t="shared" si="89"/>
        <v>1371369.58</v>
      </c>
      <c r="BB14" s="65">
        <f t="shared" ref="BB14:BD14" si="90">SUM(BB9,BB13)</f>
        <v>-1194490.2</v>
      </c>
      <c r="BC14" s="36">
        <f t="shared" si="90"/>
        <v>0</v>
      </c>
      <c r="BD14" s="36">
        <f t="shared" si="90"/>
        <v>160329.53</v>
      </c>
      <c r="BE14" s="36">
        <f t="shared" ref="BE14:BG14" si="91">SUM(BE9,BE13)</f>
        <v>18448.21</v>
      </c>
      <c r="BF14" s="36">
        <f t="shared" si="91"/>
        <v>882215.48</v>
      </c>
      <c r="BG14" s="36">
        <f t="shared" si="91"/>
        <v>0</v>
      </c>
      <c r="BH14" s="79">
        <f t="shared" ref="BH14:BK14" si="92">SUM(BH9,BH13)</f>
        <v>0</v>
      </c>
      <c r="BI14" s="79">
        <f t="shared" si="92"/>
        <v>154908</v>
      </c>
      <c r="BJ14" s="79">
        <f t="shared" si="92"/>
        <v>68877.009999999995</v>
      </c>
      <c r="BK14" s="79">
        <f t="shared" si="92"/>
        <v>0</v>
      </c>
      <c r="BL14" s="79">
        <f t="shared" ref="BL14:BM14" si="93">SUM(BL9,BL13)</f>
        <v>0</v>
      </c>
      <c r="BM14" s="79">
        <f t="shared" si="93"/>
        <v>0</v>
      </c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246543425.80999994</v>
      </c>
    </row>
    <row r="15" spans="1:112" ht="18" customHeight="1">
      <c r="A15" s="12" t="s">
        <v>11</v>
      </c>
      <c r="B15" s="13">
        <f t="shared" ref="B15:C15" si="94">+B3-B9</f>
        <v>-17755000</v>
      </c>
      <c r="C15" s="38">
        <f t="shared" si="94"/>
        <v>0</v>
      </c>
      <c r="D15" s="38">
        <f t="shared" ref="D15:F15" si="95">+D3-D9</f>
        <v>0</v>
      </c>
      <c r="E15" s="38">
        <f t="shared" si="95"/>
        <v>0</v>
      </c>
      <c r="F15" s="38">
        <f t="shared" si="95"/>
        <v>0</v>
      </c>
      <c r="G15" s="38">
        <f t="shared" ref="G15:J15" si="96">+G3-G9</f>
        <v>0</v>
      </c>
      <c r="H15" s="40">
        <f t="shared" si="96"/>
        <v>-9136064</v>
      </c>
      <c r="I15" s="38">
        <f t="shared" si="96"/>
        <v>0</v>
      </c>
      <c r="J15" s="38">
        <f t="shared" si="96"/>
        <v>0</v>
      </c>
      <c r="K15" s="38">
        <f t="shared" ref="K15:M15" si="97">+K3-K9</f>
        <v>0</v>
      </c>
      <c r="L15" s="38">
        <f t="shared" si="97"/>
        <v>0</v>
      </c>
      <c r="M15" s="38">
        <f t="shared" si="97"/>
        <v>0</v>
      </c>
      <c r="N15" s="38">
        <f t="shared" ref="N15:O15" si="98">+N3-N9</f>
        <v>0</v>
      </c>
      <c r="O15" s="38">
        <f t="shared" si="98"/>
        <v>0</v>
      </c>
      <c r="P15" s="38">
        <f t="shared" ref="P15:R15" si="99">+P3-P9</f>
        <v>0</v>
      </c>
      <c r="Q15" s="38">
        <f t="shared" si="99"/>
        <v>0</v>
      </c>
      <c r="R15" s="38">
        <f t="shared" si="99"/>
        <v>0</v>
      </c>
      <c r="S15" s="38">
        <f t="shared" ref="S15:T15" si="100">+S3-S9</f>
        <v>0</v>
      </c>
      <c r="T15" s="38">
        <f t="shared" si="100"/>
        <v>0</v>
      </c>
      <c r="U15" s="38">
        <f t="shared" ref="U15:X15" si="101">+U3-U9</f>
        <v>0</v>
      </c>
      <c r="V15" s="38">
        <f t="shared" si="101"/>
        <v>0</v>
      </c>
      <c r="W15" s="38">
        <f t="shared" si="101"/>
        <v>9335000</v>
      </c>
      <c r="X15" s="38">
        <f t="shared" si="101"/>
        <v>0</v>
      </c>
      <c r="Y15" s="38">
        <f t="shared" ref="Y15:AA15" si="102">+Y3-Y9</f>
        <v>0</v>
      </c>
      <c r="Z15" s="38">
        <f t="shared" si="102"/>
        <v>0</v>
      </c>
      <c r="AA15" s="38">
        <f t="shared" si="102"/>
        <v>0</v>
      </c>
      <c r="AB15" s="38">
        <f t="shared" ref="AB15:AC15" si="103">+AB3-AB9</f>
        <v>0</v>
      </c>
      <c r="AC15" s="38">
        <f t="shared" si="103"/>
        <v>0</v>
      </c>
      <c r="AD15" s="38">
        <f t="shared" ref="AD15:AE15" si="104">+AD3-AD9</f>
        <v>0</v>
      </c>
      <c r="AE15" s="40">
        <f t="shared" si="104"/>
        <v>-820000</v>
      </c>
      <c r="AF15" s="38">
        <f t="shared" ref="AF15:AH15" si="105">+AF3-AF9</f>
        <v>0</v>
      </c>
      <c r="AG15" s="38">
        <f t="shared" si="105"/>
        <v>0</v>
      </c>
      <c r="AH15" s="38">
        <f t="shared" si="105"/>
        <v>0</v>
      </c>
      <c r="AI15" s="38">
        <f t="shared" ref="AI15:AJ15" si="106">+AI3-AI9</f>
        <v>0</v>
      </c>
      <c r="AJ15" s="38">
        <f t="shared" si="106"/>
        <v>0</v>
      </c>
      <c r="AK15" s="38">
        <f t="shared" ref="AK15:AL15" si="107">+AK3-AK9</f>
        <v>0</v>
      </c>
      <c r="AL15" s="40">
        <f t="shared" si="107"/>
        <v>-1703000</v>
      </c>
      <c r="AM15" s="38">
        <f t="shared" ref="AM15:AO15" si="108">+AM3-AM9</f>
        <v>0</v>
      </c>
      <c r="AN15" s="38">
        <f t="shared" si="108"/>
        <v>0</v>
      </c>
      <c r="AO15" s="38">
        <f t="shared" si="108"/>
        <v>0</v>
      </c>
      <c r="AP15" s="38">
        <f t="shared" ref="AP15:AR15" si="109">+AP3-AP9</f>
        <v>0</v>
      </c>
      <c r="AQ15" s="38">
        <f t="shared" si="109"/>
        <v>0</v>
      </c>
      <c r="AR15" s="38">
        <f t="shared" si="109"/>
        <v>0</v>
      </c>
      <c r="AS15" s="38">
        <f t="shared" ref="AS15:AV15" si="110">+AS3-AS9</f>
        <v>0</v>
      </c>
      <c r="AT15" s="38">
        <f t="shared" si="110"/>
        <v>0</v>
      </c>
      <c r="AU15" s="38">
        <f t="shared" si="110"/>
        <v>3401217.35</v>
      </c>
      <c r="AV15" s="38">
        <f t="shared" si="110"/>
        <v>0</v>
      </c>
      <c r="AW15" s="38">
        <f t="shared" ref="AW15:AX15" si="111">+AW3-AW9</f>
        <v>0</v>
      </c>
      <c r="AX15" s="38">
        <f t="shared" si="111"/>
        <v>0</v>
      </c>
      <c r="AY15" s="38">
        <f t="shared" ref="AY15:BA15" si="112">+AY3-AY9</f>
        <v>0</v>
      </c>
      <c r="AZ15" s="38">
        <f t="shared" si="112"/>
        <v>0</v>
      </c>
      <c r="BA15" s="38">
        <f t="shared" si="112"/>
        <v>0</v>
      </c>
      <c r="BB15" s="38">
        <f t="shared" ref="BB15:BD15" si="113">+BB3-BB9</f>
        <v>0</v>
      </c>
      <c r="BC15" s="38">
        <f t="shared" si="113"/>
        <v>0</v>
      </c>
      <c r="BD15" s="38">
        <f t="shared" si="113"/>
        <v>0</v>
      </c>
      <c r="BE15" s="38">
        <f t="shared" ref="BE15:BG15" si="114">+BE3-BE9</f>
        <v>0</v>
      </c>
      <c r="BF15" s="38">
        <f t="shared" si="114"/>
        <v>0</v>
      </c>
      <c r="BG15" s="38">
        <f t="shared" si="114"/>
        <v>0</v>
      </c>
      <c r="BH15" s="81">
        <f t="shared" ref="BH15:BK15" si="115">+BH3-BH9</f>
        <v>0</v>
      </c>
      <c r="BI15" s="81">
        <f t="shared" si="115"/>
        <v>0</v>
      </c>
      <c r="BJ15" s="81">
        <f t="shared" si="115"/>
        <v>0</v>
      </c>
      <c r="BK15" s="81">
        <f t="shared" si="115"/>
        <v>0</v>
      </c>
      <c r="BL15" s="81">
        <f t="shared" ref="BL15:BM15" si="116">+BL3-BL9</f>
        <v>0</v>
      </c>
      <c r="BM15" s="81">
        <f t="shared" si="116"/>
        <v>0</v>
      </c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-16677846.650000006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82"/>
      <c r="BI16" s="82"/>
      <c r="BJ16" s="82"/>
      <c r="BK16" s="82"/>
      <c r="BL16" s="82"/>
      <c r="BM16" s="82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17">SUM(B19:B20)</f>
        <v>1200000</v>
      </c>
      <c r="C17" s="43">
        <f t="shared" si="117"/>
        <v>0</v>
      </c>
      <c r="D17" s="43">
        <f t="shared" ref="D17" si="118">SUM(D19:D20)</f>
        <v>0</v>
      </c>
      <c r="E17" s="43">
        <f t="shared" ref="E17:F17" si="119">SUM(E19:E20)</f>
        <v>0</v>
      </c>
      <c r="F17" s="43">
        <f t="shared" si="119"/>
        <v>0</v>
      </c>
      <c r="G17" s="43">
        <f t="shared" ref="G17:H17" si="120">SUM(G19:G20)</f>
        <v>0</v>
      </c>
      <c r="H17" s="43">
        <f t="shared" si="120"/>
        <v>0</v>
      </c>
      <c r="I17" s="43">
        <f t="shared" ref="I17:K17" si="121">SUM(I19:I20)</f>
        <v>0</v>
      </c>
      <c r="J17" s="43">
        <f t="shared" si="121"/>
        <v>0</v>
      </c>
      <c r="K17" s="43">
        <f t="shared" si="121"/>
        <v>0</v>
      </c>
      <c r="L17" s="43">
        <f t="shared" ref="L17:M17" si="122">SUM(L19:L20)</f>
        <v>0</v>
      </c>
      <c r="M17" s="43">
        <f t="shared" si="122"/>
        <v>0</v>
      </c>
      <c r="N17" s="43">
        <f t="shared" ref="N17:O17" si="123">SUM(N19:N20)</f>
        <v>0</v>
      </c>
      <c r="O17" s="43">
        <f t="shared" si="123"/>
        <v>0</v>
      </c>
      <c r="P17" s="43">
        <f t="shared" ref="P17:R17" si="124">SUM(P19:P20)</f>
        <v>0</v>
      </c>
      <c r="Q17" s="43">
        <f t="shared" si="124"/>
        <v>0</v>
      </c>
      <c r="R17" s="43">
        <f t="shared" si="124"/>
        <v>0</v>
      </c>
      <c r="S17" s="43">
        <f t="shared" ref="S17:T17" si="125">SUM(S19:S20)</f>
        <v>0</v>
      </c>
      <c r="T17" s="43">
        <f t="shared" si="125"/>
        <v>0</v>
      </c>
      <c r="U17" s="43">
        <f t="shared" ref="U17:X17" si="126">SUM(U19:U20)</f>
        <v>0</v>
      </c>
      <c r="V17" s="43">
        <f t="shared" si="126"/>
        <v>0</v>
      </c>
      <c r="W17" s="43">
        <f t="shared" si="126"/>
        <v>0</v>
      </c>
      <c r="X17" s="43">
        <f t="shared" si="126"/>
        <v>0</v>
      </c>
      <c r="Y17" s="43">
        <f t="shared" ref="Y17:AA17" si="127">SUM(Y19:Y20)</f>
        <v>0</v>
      </c>
      <c r="Z17" s="43">
        <f t="shared" si="127"/>
        <v>0</v>
      </c>
      <c r="AA17" s="43">
        <f t="shared" si="127"/>
        <v>0</v>
      </c>
      <c r="AB17" s="43">
        <f t="shared" ref="AB17:AC17" si="128">SUM(AB19:AB20)</f>
        <v>0</v>
      </c>
      <c r="AC17" s="43">
        <f t="shared" si="128"/>
        <v>0</v>
      </c>
      <c r="AD17" s="43">
        <f t="shared" ref="AD17:AE17" si="129">SUM(AD19:AD20)</f>
        <v>0</v>
      </c>
      <c r="AE17" s="43">
        <f t="shared" si="129"/>
        <v>0</v>
      </c>
      <c r="AF17" s="43">
        <f t="shared" ref="AF17:AH17" si="130">SUM(AF19:AF20)</f>
        <v>0</v>
      </c>
      <c r="AG17" s="43">
        <f t="shared" si="130"/>
        <v>0</v>
      </c>
      <c r="AH17" s="43">
        <f t="shared" si="130"/>
        <v>0</v>
      </c>
      <c r="AI17" s="43">
        <f t="shared" ref="AI17:AJ17" si="131">SUM(AI19:AI20)</f>
        <v>0</v>
      </c>
      <c r="AJ17" s="43">
        <f t="shared" si="131"/>
        <v>0</v>
      </c>
      <c r="AK17" s="43">
        <f t="shared" ref="AK17:AL17" si="132">SUM(AK19:AK20)</f>
        <v>0</v>
      </c>
      <c r="AL17" s="43">
        <f t="shared" si="132"/>
        <v>0</v>
      </c>
      <c r="AM17" s="43">
        <f t="shared" ref="AM17:AO17" si="133">SUM(AM19:AM20)</f>
        <v>0</v>
      </c>
      <c r="AN17" s="43">
        <f t="shared" si="133"/>
        <v>0</v>
      </c>
      <c r="AO17" s="43">
        <f t="shared" si="133"/>
        <v>0</v>
      </c>
      <c r="AP17" s="43">
        <f t="shared" ref="AP17:AR17" si="134">SUM(AP19:AP20)</f>
        <v>0</v>
      </c>
      <c r="AQ17" s="43">
        <f t="shared" si="134"/>
        <v>0</v>
      </c>
      <c r="AR17" s="43">
        <f t="shared" si="134"/>
        <v>0</v>
      </c>
      <c r="AS17" s="43">
        <f t="shared" ref="AS17:AV17" si="135">SUM(AS19:AS20)</f>
        <v>0</v>
      </c>
      <c r="AT17" s="43">
        <f t="shared" si="135"/>
        <v>0</v>
      </c>
      <c r="AU17" s="43">
        <f t="shared" si="135"/>
        <v>0</v>
      </c>
      <c r="AV17" s="43">
        <f t="shared" si="135"/>
        <v>0</v>
      </c>
      <c r="AW17" s="43">
        <f t="shared" ref="AW17:AX17" si="136">SUM(AW19:AW20)</f>
        <v>0</v>
      </c>
      <c r="AX17" s="43">
        <f t="shared" si="136"/>
        <v>0</v>
      </c>
      <c r="AY17" s="43">
        <f t="shared" ref="AY17:BA17" si="137">SUM(AY19:AY20)</f>
        <v>0</v>
      </c>
      <c r="AZ17" s="43">
        <f t="shared" si="137"/>
        <v>0</v>
      </c>
      <c r="BA17" s="43">
        <f t="shared" si="137"/>
        <v>0</v>
      </c>
      <c r="BB17" s="43">
        <f t="shared" ref="BB17:BD17" si="138">SUM(BB19:BB20)</f>
        <v>0</v>
      </c>
      <c r="BC17" s="43">
        <f t="shared" si="138"/>
        <v>0</v>
      </c>
      <c r="BD17" s="43">
        <f t="shared" si="138"/>
        <v>0</v>
      </c>
      <c r="BE17" s="43">
        <f t="shared" ref="BE17:BG17" si="139">SUM(BE19:BE20)</f>
        <v>0</v>
      </c>
      <c r="BF17" s="43">
        <f t="shared" si="139"/>
        <v>0</v>
      </c>
      <c r="BG17" s="43">
        <f t="shared" si="139"/>
        <v>0</v>
      </c>
      <c r="BH17" s="87">
        <f t="shared" ref="BH17:BK17" si="140">SUM(BH19:BH20)</f>
        <v>-75000</v>
      </c>
      <c r="BI17" s="83">
        <f t="shared" si="140"/>
        <v>0</v>
      </c>
      <c r="BJ17" s="83">
        <f t="shared" si="140"/>
        <v>0</v>
      </c>
      <c r="BK17" s="83">
        <f t="shared" si="140"/>
        <v>0</v>
      </c>
      <c r="BL17" s="87">
        <f t="shared" ref="BL17:BM17" si="141">SUM(BL19:BL20)</f>
        <v>-100000</v>
      </c>
      <c r="BM17" s="83">
        <f t="shared" si="141"/>
        <v>0</v>
      </c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1025000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82"/>
      <c r="BI18" s="82"/>
      <c r="BJ18" s="82"/>
      <c r="BK18" s="82"/>
      <c r="BL18" s="82"/>
      <c r="BM18" s="82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77">
        <v>0</v>
      </c>
      <c r="BI19" s="77">
        <v>0</v>
      </c>
      <c r="BJ19" s="77">
        <v>0</v>
      </c>
      <c r="BK19" s="77">
        <v>0</v>
      </c>
      <c r="BL19" s="85">
        <v>-100000</v>
      </c>
      <c r="BM19" s="77">
        <v>0</v>
      </c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670000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85">
        <v>-75000</v>
      </c>
      <c r="BI20" s="77">
        <v>0</v>
      </c>
      <c r="BJ20" s="77">
        <v>0</v>
      </c>
      <c r="BK20" s="77">
        <v>0</v>
      </c>
      <c r="BL20" s="77">
        <v>0</v>
      </c>
      <c r="BM20" s="77">
        <v>0</v>
      </c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355000</v>
      </c>
    </row>
    <row r="21" spans="1:112" ht="18" customHeight="1">
      <c r="A21" s="41" t="s">
        <v>7</v>
      </c>
      <c r="B21" s="42">
        <f t="shared" ref="B21:C21" si="142">SUM(B23:B23)</f>
        <v>400000</v>
      </c>
      <c r="C21" s="43">
        <f t="shared" si="142"/>
        <v>0</v>
      </c>
      <c r="D21" s="43">
        <f t="shared" ref="D21:F21" si="143">SUM(D23:D23)</f>
        <v>0</v>
      </c>
      <c r="E21" s="43">
        <f t="shared" si="143"/>
        <v>0</v>
      </c>
      <c r="F21" s="43">
        <f t="shared" si="143"/>
        <v>0</v>
      </c>
      <c r="G21" s="43">
        <f t="shared" ref="G21:J21" si="144">SUM(G23:G23)</f>
        <v>0</v>
      </c>
      <c r="H21" s="43">
        <f t="shared" si="144"/>
        <v>0</v>
      </c>
      <c r="I21" s="43">
        <f t="shared" si="144"/>
        <v>0</v>
      </c>
      <c r="J21" s="43">
        <f t="shared" si="144"/>
        <v>0</v>
      </c>
      <c r="K21" s="43">
        <f t="shared" ref="K21:M21" si="145">SUM(K23:K23)</f>
        <v>0</v>
      </c>
      <c r="L21" s="43">
        <f t="shared" si="145"/>
        <v>0</v>
      </c>
      <c r="M21" s="43">
        <f t="shared" si="145"/>
        <v>0</v>
      </c>
      <c r="N21" s="43">
        <f t="shared" ref="N21:O21" si="146">SUM(N23:N23)</f>
        <v>0</v>
      </c>
      <c r="O21" s="43">
        <f t="shared" si="146"/>
        <v>0</v>
      </c>
      <c r="P21" s="43">
        <f t="shared" ref="P21:R21" si="147">SUM(P23:P23)</f>
        <v>0</v>
      </c>
      <c r="Q21" s="43">
        <f t="shared" si="147"/>
        <v>0</v>
      </c>
      <c r="R21" s="43">
        <f t="shared" si="147"/>
        <v>0</v>
      </c>
      <c r="S21" s="43">
        <f t="shared" ref="S21:T21" si="148">SUM(S23:S23)</f>
        <v>0</v>
      </c>
      <c r="T21" s="43">
        <f t="shared" si="148"/>
        <v>0</v>
      </c>
      <c r="U21" s="43">
        <f t="shared" ref="U21:X21" si="149">SUM(U23:U23)</f>
        <v>0</v>
      </c>
      <c r="V21" s="43">
        <f t="shared" si="149"/>
        <v>0</v>
      </c>
      <c r="W21" s="43">
        <f t="shared" si="149"/>
        <v>0</v>
      </c>
      <c r="X21" s="43">
        <f t="shared" si="149"/>
        <v>0</v>
      </c>
      <c r="Y21" s="43">
        <f t="shared" ref="Y21:AA21" si="150">SUM(Y23:Y23)</f>
        <v>0</v>
      </c>
      <c r="Z21" s="43">
        <f t="shared" si="150"/>
        <v>0</v>
      </c>
      <c r="AA21" s="43">
        <f t="shared" si="150"/>
        <v>0</v>
      </c>
      <c r="AB21" s="43">
        <f t="shared" ref="AB21:AC21" si="151">SUM(AB23:AB23)</f>
        <v>0</v>
      </c>
      <c r="AC21" s="43">
        <f t="shared" si="151"/>
        <v>0</v>
      </c>
      <c r="AD21" s="43">
        <f t="shared" ref="AD21:AE21" si="152">SUM(AD23:AD23)</f>
        <v>0</v>
      </c>
      <c r="AE21" s="43">
        <f t="shared" si="152"/>
        <v>0</v>
      </c>
      <c r="AF21" s="43">
        <f t="shared" ref="AF21:AH21" si="153">SUM(AF23:AF23)</f>
        <v>0</v>
      </c>
      <c r="AG21" s="43">
        <f t="shared" si="153"/>
        <v>0</v>
      </c>
      <c r="AH21" s="43">
        <f t="shared" si="153"/>
        <v>0</v>
      </c>
      <c r="AI21" s="43">
        <f t="shared" ref="AI21:AJ21" si="154">SUM(AI23:AI23)</f>
        <v>0</v>
      </c>
      <c r="AJ21" s="43">
        <f t="shared" si="154"/>
        <v>0</v>
      </c>
      <c r="AK21" s="43">
        <f t="shared" ref="AK21:AL21" si="155">SUM(AK23:AK23)</f>
        <v>0</v>
      </c>
      <c r="AL21" s="43">
        <f t="shared" si="155"/>
        <v>0</v>
      </c>
      <c r="AM21" s="43">
        <f t="shared" ref="AM21:AO21" si="156">SUM(AM23:AM23)</f>
        <v>0</v>
      </c>
      <c r="AN21" s="43">
        <f t="shared" si="156"/>
        <v>0</v>
      </c>
      <c r="AO21" s="43">
        <f t="shared" si="156"/>
        <v>0</v>
      </c>
      <c r="AP21" s="43">
        <f t="shared" ref="AP21:AR21" si="157">SUM(AP23:AP23)</f>
        <v>0</v>
      </c>
      <c r="AQ21" s="43">
        <f t="shared" si="157"/>
        <v>0</v>
      </c>
      <c r="AR21" s="43">
        <f t="shared" si="157"/>
        <v>0</v>
      </c>
      <c r="AS21" s="43">
        <f t="shared" ref="AS21:AV21" si="158">SUM(AS23:AS23)</f>
        <v>0</v>
      </c>
      <c r="AT21" s="43">
        <f t="shared" si="158"/>
        <v>0</v>
      </c>
      <c r="AU21" s="43">
        <f t="shared" si="158"/>
        <v>0</v>
      </c>
      <c r="AV21" s="43">
        <f t="shared" si="158"/>
        <v>0</v>
      </c>
      <c r="AW21" s="43">
        <f t="shared" ref="AW21:AX21" si="159">SUM(AW23:AW23)</f>
        <v>0</v>
      </c>
      <c r="AX21" s="43">
        <f t="shared" si="159"/>
        <v>0</v>
      </c>
      <c r="AY21" s="43">
        <f t="shared" ref="AY21:BA21" si="160">SUM(AY23:AY23)</f>
        <v>0</v>
      </c>
      <c r="AZ21" s="43">
        <f t="shared" si="160"/>
        <v>0</v>
      </c>
      <c r="BA21" s="43">
        <f t="shared" si="160"/>
        <v>0</v>
      </c>
      <c r="BB21" s="43">
        <f t="shared" ref="BB21:BD21" si="161">SUM(BB23:BB23)</f>
        <v>0</v>
      </c>
      <c r="BC21" s="43">
        <f t="shared" si="161"/>
        <v>0</v>
      </c>
      <c r="BD21" s="43">
        <f t="shared" si="161"/>
        <v>0</v>
      </c>
      <c r="BE21" s="43">
        <f t="shared" ref="BE21:BG21" si="162">SUM(BE23:BE23)</f>
        <v>0</v>
      </c>
      <c r="BF21" s="43">
        <f t="shared" si="162"/>
        <v>0</v>
      </c>
      <c r="BG21" s="43">
        <f t="shared" si="162"/>
        <v>0</v>
      </c>
      <c r="BH21" s="83">
        <f t="shared" ref="BH21:BK21" si="163">SUM(BH23:BH23)</f>
        <v>0</v>
      </c>
      <c r="BI21" s="83">
        <f t="shared" si="163"/>
        <v>0</v>
      </c>
      <c r="BJ21" s="83">
        <f t="shared" si="163"/>
        <v>0</v>
      </c>
      <c r="BK21" s="83">
        <f t="shared" si="163"/>
        <v>0</v>
      </c>
      <c r="BL21" s="83">
        <f t="shared" ref="BL21:BM21" si="164">SUM(BL23:BL23)</f>
        <v>0</v>
      </c>
      <c r="BM21" s="83">
        <f t="shared" si="164"/>
        <v>0</v>
      </c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82"/>
      <c r="BI22" s="82"/>
      <c r="BJ22" s="82"/>
      <c r="BK22" s="82"/>
      <c r="BL22" s="82"/>
      <c r="BM22" s="82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77">
        <v>0</v>
      </c>
      <c r="BI23" s="77">
        <v>0</v>
      </c>
      <c r="BJ23" s="77">
        <v>0</v>
      </c>
      <c r="BK23" s="77">
        <v>0</v>
      </c>
      <c r="BL23" s="77">
        <v>0</v>
      </c>
      <c r="BM23" s="77">
        <v>0</v>
      </c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226945579.16</v>
      </c>
    </row>
    <row r="4" spans="1:2" ht="22.15" customHeight="1">
      <c r="A4" s="53" t="s">
        <v>38</v>
      </c>
      <c r="B4" s="54">
        <f>ROUND('Budżet 2024 - po zmianach'!$DH$3,2)</f>
        <v>226945579.16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243623425.81</v>
      </c>
    </row>
    <row r="8" spans="1:2" ht="22.15" customHeight="1">
      <c r="A8" s="53" t="s">
        <v>41</v>
      </c>
      <c r="B8" s="54">
        <f>ROUND('Budżet 2024 - po zmianach'!$DH$9,2)</f>
        <v>243623425.81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14021967.189999998</v>
      </c>
    </row>
    <row r="12" spans="1:2" ht="22.15" customHeight="1">
      <c r="A12" s="53" t="s">
        <v>43</v>
      </c>
      <c r="B12" s="54">
        <f>'Budżet 2024 - Wydatki'!$E$5</f>
        <v>14021967.189999998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2024-09-13T10:40:29Z</dcterms:modified>
  <cp:category>Budżet 2024</cp:category>
</cp:coreProperties>
</file>