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8_{109036FD-BFCC-439F-AB49-B8BCCC22184C}" xr6:coauthVersionLast="47" xr6:coauthVersionMax="47" xr10:uidLastSave="{00000000-0000-0000-0000-000000000000}"/>
  <bookViews>
    <workbookView xWindow="2265" yWindow="765" windowWidth="20700" windowHeight="11235" tabRatio="924" activeTab="1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jednostki" sheetId="11" state="hidden" r:id="rId10"/>
  </sheets>
  <definedNames>
    <definedName name="_xlnm._FilterDatabase" localSheetId="9" hidden="1">jednostki!$A$1:$B$92</definedName>
    <definedName name="_xlnm.Print_Area" localSheetId="1">'DANE ZBIORCZO'!$A$5:$D$36</definedName>
    <definedName name="_xlnm.Print_Area" localSheetId="6">INNE!$A$1:$R$45</definedName>
    <definedName name="_xlnm.Print_Area" localSheetId="2">KREDYTY!$A$1:$R$104</definedName>
    <definedName name="_xlnm.Print_Area" localSheetId="5">'PAP.WART. - płynny rynek wtórny'!$A$1:$R$44</definedName>
    <definedName name="_xlnm.Print_Area" localSheetId="4">'PAP.WART-brak płynnego rynku wt'!$A$1:$R$44</definedName>
    <definedName name="_xlnm.Print_Area" localSheetId="7">PORĘCZENIA!$A$1:$R$29</definedName>
    <definedName name="_xlnm.Print_Area" localSheetId="8">'Pozostałe operacje finansowe'!$A$2:$H$34</definedName>
    <definedName name="_xlnm.Print_Area" localSheetId="3">POŻYCZKI!$A$1:$R$104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9" hidden="1">jednostki!$A$1:$B$92</definedName>
    <definedName name="Z_31B10AD8_2888_4240_B827_0BF9A6B58318_.wvu.PrintArea" localSheetId="1" hidden="1">'DANE ZBIORCZO'!$A$5:$D$36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4" l="1"/>
  <c r="J11" i="4"/>
  <c r="I11" i="4"/>
  <c r="H11" i="4"/>
  <c r="P26" i="3"/>
  <c r="O26" i="3"/>
  <c r="N26" i="3"/>
  <c r="M26" i="3"/>
  <c r="L26" i="3"/>
  <c r="K26" i="3"/>
  <c r="J26" i="3"/>
  <c r="I26" i="3"/>
  <c r="H26" i="3"/>
  <c r="O23" i="3"/>
  <c r="N23" i="3"/>
  <c r="M23" i="3"/>
  <c r="L23" i="3"/>
  <c r="K23" i="3"/>
  <c r="J23" i="3"/>
  <c r="I23" i="3"/>
  <c r="H23" i="3"/>
  <c r="N20" i="3"/>
  <c r="M20" i="3"/>
  <c r="L20" i="3"/>
  <c r="K20" i="3"/>
  <c r="J20" i="3"/>
  <c r="I20" i="3"/>
  <c r="H20" i="3"/>
  <c r="M17" i="3"/>
  <c r="L17" i="3"/>
  <c r="K17" i="3"/>
  <c r="J17" i="3"/>
  <c r="I17" i="3"/>
  <c r="H17" i="3"/>
  <c r="L14" i="3"/>
  <c r="K14" i="3"/>
  <c r="J14" i="3"/>
  <c r="I14" i="3"/>
  <c r="H14" i="3"/>
  <c r="K11" i="3"/>
  <c r="J11" i="3"/>
  <c r="I11" i="3"/>
  <c r="H11" i="3"/>
  <c r="D4" i="7"/>
  <c r="D4" i="8"/>
  <c r="D4" i="6"/>
  <c r="D4" i="4"/>
  <c r="D4" i="3"/>
  <c r="D4" i="5"/>
  <c r="D20" i="2" l="1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B8" i="2"/>
  <c r="B7" i="2"/>
  <c r="C102" i="3"/>
  <c r="C103" i="3"/>
  <c r="C104" i="3"/>
  <c r="K102" i="3"/>
  <c r="C45" i="8"/>
  <c r="C44" i="8"/>
  <c r="C29" i="7"/>
  <c r="C28" i="7"/>
  <c r="C44" i="6"/>
  <c r="C43" i="6"/>
  <c r="C44" i="5"/>
  <c r="C43" i="5"/>
  <c r="C42" i="5"/>
  <c r="K42" i="5"/>
  <c r="C28" i="9"/>
  <c r="C27" i="9"/>
  <c r="C26" i="9"/>
  <c r="C104" i="4"/>
  <c r="C103" i="4"/>
  <c r="K102" i="4"/>
  <c r="C102" i="4"/>
  <c r="D6" i="9"/>
  <c r="E32" i="9"/>
  <c r="I2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F22" i="8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F40" i="8"/>
  <c r="C43" i="8"/>
  <c r="K43" i="8"/>
  <c r="I2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C27" i="7"/>
  <c r="K27" i="7"/>
  <c r="I2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F40" i="6"/>
  <c r="C42" i="6"/>
  <c r="K42" i="6"/>
  <c r="I2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F16" i="5"/>
  <c r="H17" i="5"/>
  <c r="I17" i="5"/>
  <c r="J17" i="5"/>
  <c r="K17" i="5"/>
  <c r="L17" i="5"/>
  <c r="M17" i="5"/>
  <c r="N17" i="5"/>
  <c r="O17" i="5"/>
  <c r="P17" i="5"/>
  <c r="Q17" i="5"/>
  <c r="R17" i="5"/>
  <c r="E18" i="5"/>
  <c r="F19" i="5"/>
  <c r="H20" i="5"/>
  <c r="I20" i="5"/>
  <c r="J20" i="5"/>
  <c r="K20" i="5"/>
  <c r="L20" i="5"/>
  <c r="M20" i="5"/>
  <c r="N20" i="5"/>
  <c r="O20" i="5"/>
  <c r="P20" i="5"/>
  <c r="Q20" i="5"/>
  <c r="R20" i="5"/>
  <c r="E21" i="5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F34" i="5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 s="1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D62" i="4" s="1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F94" i="4"/>
  <c r="D92" i="4" s="1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L11" i="3"/>
  <c r="M11" i="3"/>
  <c r="N11" i="3"/>
  <c r="O11" i="3"/>
  <c r="P11" i="3"/>
  <c r="E12" i="3"/>
  <c r="F13" i="3"/>
  <c r="G14" i="3"/>
  <c r="M14" i="3"/>
  <c r="N14" i="3"/>
  <c r="O14" i="3"/>
  <c r="P14" i="3"/>
  <c r="E15" i="3"/>
  <c r="F16" i="3"/>
  <c r="G17" i="3"/>
  <c r="N17" i="3"/>
  <c r="O17" i="3"/>
  <c r="P17" i="3"/>
  <c r="E18" i="3"/>
  <c r="F19" i="3"/>
  <c r="G20" i="3"/>
  <c r="O20" i="3"/>
  <c r="P20" i="3"/>
  <c r="E21" i="3"/>
  <c r="F22" i="3"/>
  <c r="G23" i="3"/>
  <c r="P23" i="3"/>
  <c r="E24" i="3"/>
  <c r="F25" i="3"/>
  <c r="G26" i="3"/>
  <c r="E27" i="3"/>
  <c r="F28" i="3"/>
  <c r="D26" i="3" s="1"/>
  <c r="G29" i="3"/>
  <c r="H29" i="3"/>
  <c r="I29" i="3"/>
  <c r="J29" i="3"/>
  <c r="K29" i="3"/>
  <c r="L29" i="3"/>
  <c r="M29" i="3"/>
  <c r="N29" i="3"/>
  <c r="O29" i="3"/>
  <c r="P29" i="3"/>
  <c r="E30" i="3"/>
  <c r="F31" i="3"/>
  <c r="G32" i="3"/>
  <c r="H32" i="3"/>
  <c r="I32" i="3"/>
  <c r="J32" i="3"/>
  <c r="K32" i="3"/>
  <c r="L32" i="3"/>
  <c r="M32" i="3"/>
  <c r="N32" i="3"/>
  <c r="O32" i="3"/>
  <c r="P32" i="3"/>
  <c r="E33" i="3"/>
  <c r="F34" i="3"/>
  <c r="D32" i="3" s="1"/>
  <c r="G35" i="3"/>
  <c r="H35" i="3"/>
  <c r="I35" i="3"/>
  <c r="J35" i="3"/>
  <c r="K35" i="3"/>
  <c r="L35" i="3"/>
  <c r="M35" i="3"/>
  <c r="N35" i="3"/>
  <c r="O35" i="3"/>
  <c r="P35" i="3"/>
  <c r="E36" i="3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G53" i="3"/>
  <c r="H53" i="3"/>
  <c r="I53" i="3"/>
  <c r="J53" i="3"/>
  <c r="K53" i="3"/>
  <c r="L53" i="3"/>
  <c r="M53" i="3"/>
  <c r="N53" i="3"/>
  <c r="O53" i="3"/>
  <c r="P53" i="3"/>
  <c r="E54" i="3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D65" i="3" s="1"/>
  <c r="F67" i="3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D56" i="4"/>
  <c r="D53" i="3" l="1"/>
  <c r="E9" i="7"/>
  <c r="B18" i="2" s="1"/>
  <c r="D32" i="6"/>
  <c r="D35" i="3"/>
  <c r="D89" i="4"/>
  <c r="D53" i="4"/>
  <c r="D32" i="5"/>
  <c r="D14" i="5"/>
  <c r="G8" i="4"/>
  <c r="D26" i="5"/>
  <c r="D23" i="7"/>
  <c r="D77" i="4"/>
  <c r="D41" i="4"/>
  <c r="D20" i="5"/>
  <c r="D35" i="6"/>
  <c r="D17" i="6"/>
  <c r="D68" i="4"/>
  <c r="D35" i="5"/>
  <c r="D23" i="5"/>
  <c r="D23" i="8"/>
  <c r="D38" i="6"/>
  <c r="D29" i="3"/>
  <c r="D23" i="3"/>
  <c r="D29" i="6"/>
  <c r="D29" i="8"/>
  <c r="D14" i="4"/>
  <c r="D50" i="3"/>
  <c r="D38" i="3"/>
  <c r="D32" i="8"/>
  <c r="E9" i="5"/>
  <c r="B14" i="2" s="1"/>
  <c r="D98" i="3"/>
  <c r="D86" i="3"/>
  <c r="D68" i="3"/>
  <c r="L8" i="4"/>
  <c r="D14" i="7"/>
  <c r="D92" i="3"/>
  <c r="D89" i="3"/>
  <c r="D77" i="3"/>
  <c r="D71" i="3"/>
  <c r="D59" i="3"/>
  <c r="D32" i="4"/>
  <c r="D20" i="4"/>
  <c r="P8" i="6"/>
  <c r="G8" i="6"/>
  <c r="R8" i="3"/>
  <c r="P8" i="3"/>
  <c r="H8" i="3"/>
  <c r="D98" i="4"/>
  <c r="D83" i="4"/>
  <c r="D71" i="4"/>
  <c r="O8" i="4"/>
  <c r="D11" i="4"/>
  <c r="D23" i="6"/>
  <c r="D20" i="7"/>
  <c r="O8" i="3"/>
  <c r="D74" i="4"/>
  <c r="K8" i="5"/>
  <c r="D26" i="6"/>
  <c r="D20" i="8"/>
  <c r="D56" i="3"/>
  <c r="J8" i="3"/>
  <c r="D38" i="4"/>
  <c r="D80" i="3"/>
  <c r="D14" i="3"/>
  <c r="I8" i="3"/>
  <c r="D65" i="4"/>
  <c r="D29" i="5"/>
  <c r="D17" i="5"/>
  <c r="D14" i="6"/>
  <c r="D35" i="8"/>
  <c r="M8" i="4"/>
  <c r="K8" i="6"/>
  <c r="L8" i="6"/>
  <c r="O8" i="7"/>
  <c r="D83" i="3"/>
  <c r="D50" i="4"/>
  <c r="P8" i="4"/>
  <c r="R8" i="5"/>
  <c r="N8" i="6"/>
  <c r="D11" i="6"/>
  <c r="H8" i="7"/>
  <c r="D26" i="8"/>
  <c r="E9" i="8"/>
  <c r="B15" i="2" s="1"/>
  <c r="E3" i="4"/>
  <c r="D47" i="3"/>
  <c r="D41" i="3"/>
  <c r="D17" i="3"/>
  <c r="G8" i="3"/>
  <c r="D80" i="4"/>
  <c r="D26" i="4"/>
  <c r="K8" i="4"/>
  <c r="D38" i="5"/>
  <c r="G8" i="5"/>
  <c r="R8" i="6"/>
  <c r="J8" i="6"/>
  <c r="Q8" i="7"/>
  <c r="J8" i="8"/>
  <c r="N8" i="8"/>
  <c r="D95" i="3"/>
  <c r="H8" i="4"/>
  <c r="M8" i="3"/>
  <c r="R8" i="4"/>
  <c r="J8" i="4"/>
  <c r="Q8" i="5"/>
  <c r="Q8" i="6"/>
  <c r="I8" i="6"/>
  <c r="P8" i="7"/>
  <c r="N8" i="7"/>
  <c r="F10" i="7"/>
  <c r="C18" i="2" s="1"/>
  <c r="L8" i="7"/>
  <c r="D14" i="8"/>
  <c r="Q8" i="8"/>
  <c r="I8" i="8"/>
  <c r="F10" i="6"/>
  <c r="C13" i="2" s="1"/>
  <c r="G8" i="7"/>
  <c r="L8" i="3"/>
  <c r="H8" i="5"/>
  <c r="M8" i="6"/>
  <c r="D74" i="3"/>
  <c r="D11" i="3"/>
  <c r="D95" i="4"/>
  <c r="D44" i="4"/>
  <c r="D29" i="4"/>
  <c r="Q8" i="4"/>
  <c r="I8" i="4"/>
  <c r="O8" i="5"/>
  <c r="M8" i="5"/>
  <c r="F10" i="8"/>
  <c r="C15" i="2" s="1"/>
  <c r="R8" i="8"/>
  <c r="H8" i="8"/>
  <c r="J8" i="7"/>
  <c r="O8" i="8"/>
  <c r="K8" i="3"/>
  <c r="I8" i="5"/>
  <c r="N8" i="5"/>
  <c r="D20" i="6"/>
  <c r="H8" i="6"/>
  <c r="M8" i="7"/>
  <c r="K8" i="7"/>
  <c r="I8" i="7"/>
  <c r="D38" i="8"/>
  <c r="P8" i="8"/>
  <c r="F10" i="5"/>
  <c r="C14" i="2" s="1"/>
  <c r="R8" i="7"/>
  <c r="D62" i="3"/>
  <c r="D44" i="3"/>
  <c r="N8" i="3"/>
  <c r="D59" i="4"/>
  <c r="P8" i="5"/>
  <c r="D20" i="3"/>
  <c r="D86" i="4"/>
  <c r="D47" i="4"/>
  <c r="D35" i="4"/>
  <c r="D23" i="4"/>
  <c r="N8" i="4"/>
  <c r="L8" i="5"/>
  <c r="J8" i="5"/>
  <c r="O8" i="6"/>
  <c r="D17" i="7"/>
  <c r="G8" i="8"/>
  <c r="M8" i="8"/>
  <c r="Q8" i="3"/>
  <c r="L8" i="8"/>
  <c r="K8" i="8"/>
  <c r="E3" i="8"/>
  <c r="E3" i="3"/>
  <c r="C3" i="9" s="1"/>
  <c r="E3" i="6"/>
  <c r="E3" i="5"/>
  <c r="E3" i="7"/>
  <c r="E9" i="3"/>
  <c r="B11" i="2" s="1"/>
  <c r="F10" i="4"/>
  <c r="C12" i="2" s="1"/>
  <c r="E9" i="4"/>
  <c r="B12" i="2" s="1"/>
  <c r="D11" i="7"/>
  <c r="D11" i="8"/>
  <c r="D11" i="5"/>
  <c r="E9" i="6"/>
  <c r="B13" i="2" s="1"/>
  <c r="F10" i="3"/>
  <c r="C11" i="2" s="1"/>
  <c r="D17" i="8"/>
  <c r="D3" i="4"/>
  <c r="D3" i="3"/>
  <c r="C4" i="9" s="1"/>
  <c r="D3" i="6"/>
  <c r="D3" i="8"/>
  <c r="D3" i="5"/>
  <c r="D3" i="7"/>
  <c r="D8" i="4" l="1"/>
  <c r="D12" i="2" s="1"/>
  <c r="D8" i="5"/>
  <c r="D14" i="2" s="1"/>
  <c r="D8" i="7"/>
  <c r="D18" i="2" s="1"/>
  <c r="D8" i="3"/>
  <c r="D11" i="2" s="1"/>
  <c r="D8" i="6"/>
  <c r="D13" i="2" s="1"/>
  <c r="B16" i="2"/>
  <c r="C16" i="2"/>
  <c r="D8" i="8"/>
  <c r="D15" i="2" s="1"/>
  <c r="D16" i="2" l="1"/>
</calcChain>
</file>

<file path=xl/sharedStrings.xml><?xml version="1.0" encoding="utf-8"?>
<sst xmlns="http://schemas.openxmlformats.org/spreadsheetml/2006/main" count="1364" uniqueCount="269">
  <si>
    <t>z tego: - rata kapitałowa</t>
  </si>
  <si>
    <t xml:space="preserve">             - odsetki</t>
  </si>
  <si>
    <t>- rata kapitałowa</t>
  </si>
  <si>
    <t>- odsetki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</si>
  <si>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</si>
  <si>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</si>
  <si>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</si>
  <si>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</si>
  <si>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</si>
  <si>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</si>
  <si>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</si>
  <si>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</si>
  <si>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</si>
  <si>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</si>
  <si>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</si>
  <si>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</si>
  <si>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</si>
  <si>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</si>
  <si>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</si>
  <si>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</si>
  <si>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</si>
  <si>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</si>
  <si>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</si>
  <si>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</si>
  <si>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</si>
  <si>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</si>
  <si>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</si>
  <si>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</si>
  <si>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</si>
  <si>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</si>
  <si>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</si>
  <si>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</si>
  <si>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</si>
  <si>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 xml:space="preserve">Lp. 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</si>
  <si>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</si>
  <si>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</si>
  <si>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</si>
  <si>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</si>
  <si>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</si>
  <si>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</si>
  <si>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</si>
  <si>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</si>
  <si>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</si>
  <si>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</si>
  <si>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</si>
  <si>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</si>
  <si>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</si>
  <si>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</si>
  <si>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</si>
  <si>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</si>
  <si>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</si>
  <si>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</si>
  <si>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</si>
  <si>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</si>
  <si>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</si>
  <si>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</si>
  <si>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</si>
  <si>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</si>
  <si>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</si>
  <si>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</si>
  <si>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</si>
  <si>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</si>
  <si>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</si>
  <si>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</si>
  <si>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</si>
  <si>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</si>
  <si>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</si>
  <si>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</si>
  <si>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</si>
  <si>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</si>
  <si>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</si>
  <si>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</si>
  <si>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t>I. Zobowiązania finansowe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</si>
  <si>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</si>
  <si>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</si>
  <si>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</si>
  <si>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</si>
  <si>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</si>
  <si>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</si>
  <si>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</si>
  <si>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</si>
  <si>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</si>
  <si>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</si>
  <si>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</si>
  <si>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</si>
  <si>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</si>
  <si>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</si>
  <si>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</si>
  <si>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</si>
  <si>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</si>
  <si>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</si>
  <si>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</si>
  <si>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</si>
  <si>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</si>
  <si>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</si>
  <si>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</si>
  <si>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</si>
  <si>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</si>
  <si>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</si>
  <si>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</si>
  <si>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</si>
  <si>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</si>
  <si>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</si>
  <si>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</si>
  <si>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</si>
  <si>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</si>
  <si>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</si>
  <si>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</si>
  <si>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</si>
  <si>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</si>
  <si>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</si>
  <si>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</si>
  <si>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</si>
  <si>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</si>
  <si>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</si>
  <si>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</si>
  <si>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</si>
  <si>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</si>
  <si>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</si>
  <si>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</si>
  <si>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</si>
  <si>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</si>
  <si>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</si>
  <si>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</si>
  <si>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</si>
  <si>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</si>
  <si>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</si>
  <si>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</si>
  <si>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</si>
  <si>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</si>
  <si>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</si>
  <si>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</si>
  <si>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</si>
  <si>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</si>
  <si>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</si>
  <si>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</si>
  <si>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</si>
  <si>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</si>
  <si>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</si>
  <si>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</si>
  <si>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</si>
  <si>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</si>
  <si>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</si>
  <si>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</si>
  <si>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</si>
  <si>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</si>
  <si>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</si>
  <si>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</si>
  <si>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</si>
  <si>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</si>
  <si>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</si>
  <si>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</si>
  <si>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</si>
  <si>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</si>
  <si>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</si>
  <si>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</si>
  <si>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</si>
  <si>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</si>
  <si>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</si>
  <si>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</si>
  <si>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</si>
  <si>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</si>
  <si>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</si>
  <si>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</si>
  <si>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</si>
  <si>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</si>
  <si>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</si>
  <si>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</si>
  <si>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</si>
  <si>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</si>
  <si>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</si>
  <si>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</si>
  <si>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</si>
  <si>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</si>
  <si>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</si>
  <si>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</si>
  <si>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</si>
  <si>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</si>
  <si>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</si>
  <si>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</si>
  <si>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</si>
  <si>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</si>
  <si>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</si>
  <si>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</si>
  <si>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</si>
  <si>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</si>
  <si>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</si>
  <si>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</si>
  <si>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</si>
  <si>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</si>
  <si>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</si>
  <si>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</si>
  <si>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</si>
  <si>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</si>
  <si>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</si>
  <si>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</si>
  <si>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</si>
  <si>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</si>
  <si>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</si>
  <si>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</si>
  <si>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</si>
  <si>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</si>
  <si>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</si>
  <si>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</si>
  <si>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</si>
  <si>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</si>
  <si>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</si>
  <si>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</si>
  <si>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</si>
  <si>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</si>
  <si>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</si>
  <si>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Wybrać nazwę j.s.t. z listy rozwijanej</t>
  </si>
  <si>
    <t>Lista jst</t>
  </si>
  <si>
    <t>Wybierz nazwę j.s.t. z listy</t>
  </si>
  <si>
    <t>Lista j.s.t.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</si>
  <si>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</si>
  <si>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</si>
  <si>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</si>
  <si>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</si>
  <si>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</si>
  <si>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</si>
  <si>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</si>
  <si>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</si>
  <si>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</si>
  <si>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</si>
  <si>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</si>
  <si>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2031 r.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</si>
  <si>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</si>
  <si>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</si>
  <si>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</si>
  <si>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</si>
  <si>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</si>
  <si>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</si>
  <si>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t>2032 r.</t>
  </si>
  <si>
    <t>Powiatowo-Gminny Związek Transportu Pogranicze</t>
  </si>
  <si>
    <t>160203Z</t>
  </si>
  <si>
    <t>Powiatowo-Gminny Związek Samorządy Ziemi Oleskiej</t>
  </si>
  <si>
    <t>160803Z</t>
  </si>
  <si>
    <t>2033 r.</t>
  </si>
  <si>
    <t>We wszystkich zakładkach należy wypełnić TYLKO pola oznaczone niebieskim tłem</t>
  </si>
  <si>
    <t>Umowy o partnerstwie publiczno-prywatnym oraz umowy o poprawę efektywności energetycznej, w przypadku gdy umowy te mają wpływ na poziom długu publicznego</t>
  </si>
  <si>
    <r>
      <t xml:space="preserve">7. Do RIO wysłać </t>
    </r>
    <r>
      <rPr>
        <b/>
        <sz val="10"/>
        <rFont val="Arial CE"/>
        <charset val="238"/>
      </rPr>
      <t xml:space="preserve">wyłącznie wypełniony plik programu Excel wraz z plikiem podpisu elektronicznego </t>
    </r>
    <r>
      <rPr>
        <sz val="10"/>
        <rFont val="Arial CE"/>
        <charset val="238"/>
      </rPr>
      <t xml:space="preserve">na adres </t>
    </r>
    <r>
      <rPr>
        <b/>
        <sz val="10"/>
        <rFont val="Arial CE"/>
        <charset val="238"/>
      </rPr>
      <t>sprawozdania@rio.opole.pl</t>
    </r>
  </si>
  <si>
    <t>2034 r.</t>
  </si>
  <si>
    <r>
      <t xml:space="preserve">Według § 3 pkt 2 rozporządzenia Ministra Finansów z dnia 28 grudnia 2011 r. w sprawie szczegółowego sposobu klasyfikacji tytułów dłużnych zaliczanych do państwowego długu publicznego (t.j. Dz.U. z 2023 r., poz. 58) kredyty i pożyczki, przy czym do tej kategorii, oprócz umów kredytu i pożyczek, zalicza się również umowy o partnerstwie publiczno-prywatnym oraz </t>
    </r>
    <r>
      <rPr>
        <b/>
        <sz val="10"/>
        <rFont val="Arial CE"/>
        <charset val="238"/>
      </rPr>
      <t>umowy o poprawę efektywności energetycznej</t>
    </r>
    <r>
      <rPr>
        <sz val="10"/>
        <rFont val="Arial CE"/>
        <charset val="238"/>
      </rPr>
      <t>, które mają wpływ na poziom długu publicznego, dłużne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rok, związane z finansowaniem usług, dostaw, robót budowlanych, które wywołują skutki ekonomiczne podobne do umowy pożyczki lub kredytu. W tym arkuszu należy ująć te zobowiązania, których nie ujęto w arkuszach od 3 do 6.</t>
    </r>
  </si>
  <si>
    <t>VER. 2024-07-01</t>
  </si>
  <si>
    <t>30.06.2024 r.</t>
  </si>
  <si>
    <t>II półrocze
 2024 r.</t>
  </si>
  <si>
    <t>2035 r.</t>
  </si>
  <si>
    <r>
      <t>161105Z</t>
    </r>
    <r>
      <rPr>
        <sz val="14"/>
        <color theme="0" tint="-0.14999847407452621"/>
        <rFont val="Arial CE"/>
        <charset val="238"/>
      </rPr>
      <t>w</t>
    </r>
    <r>
      <rPr>
        <sz val="14"/>
        <color theme="1"/>
        <rFont val="Arial CE"/>
        <charset val="238"/>
      </rPr>
      <t xml:space="preserve">   </t>
    </r>
  </si>
  <si>
    <t>Bank Polskiej Spółdzielczości Warszawa umowa Nr 2724243/167/JST/POZ/18 (2.500.000,00zł)</t>
  </si>
  <si>
    <t xml:space="preserve">Umowa 08.11.2018r.                                                    Aneks do umowy 22.01.2019r.                     </t>
  </si>
  <si>
    <t>29.11.2019r.</t>
  </si>
  <si>
    <t>17.11.2020r.</t>
  </si>
  <si>
    <t>29.10.2021r.</t>
  </si>
  <si>
    <t>05.12.2022r.</t>
  </si>
  <si>
    <t>05.12.2023r.</t>
  </si>
  <si>
    <t>Bank Gospodarstwa Krajowego Region Opolski umowa Nr 19/5788 (9.000.000,00)</t>
  </si>
  <si>
    <t xml:space="preserve">Bank Spółdzielczy w Wołczynie umowa 
Nr 2/JST/20/2 (z umowy 12.500.000,00zł, faktyczna kwota otrzymanego kredytu 2.500.000,00zł) </t>
  </si>
  <si>
    <t xml:space="preserve">Bank Spółdzielczy w Wołczynie umowa 
Nr 1/JST/21/2 (z umowy 9.000.000,00zł, faktyczna kwota otrzymanego kredytu 6.000.000,00zł) </t>
  </si>
  <si>
    <t xml:space="preserve">Krakowski Bank Spółdzielczy umowa 
Nr 009/22/19 (z umowy 9.000.000,00zł, faktyczna kwota otrzymanego kredytu 6.000.000,00zł) </t>
  </si>
  <si>
    <t xml:space="preserve">Bank Spółdzielczy w Leśnicy umowa 
Nr 10019849/00532/JST/23 (z umowy 4.000.000,00zł, faktyczna kwota otrzymanego kredytu 3.000.000,00zł) </t>
  </si>
  <si>
    <t>Wojewódzki Fundusz Ochrony Środowiska i Gospodarki Wodnej w Opolu umowa Nr 25/2018/G-54/OA-OE3/P (699.100,00zł)</t>
  </si>
  <si>
    <t>03.08.2018r.</t>
  </si>
  <si>
    <t>23.07.2024r.</t>
  </si>
  <si>
    <t>Katarzyna Szufla</t>
  </si>
  <si>
    <t>77 40 49 328</t>
  </si>
  <si>
    <t>Jan Wróblewski</t>
  </si>
  <si>
    <t>NIE DOTYCZY</t>
  </si>
  <si>
    <t>Umowy ustanowienia zastawu rejestrowego na udziałach w Spółce kolejno: umowa z dn. 19.01.2015r na kwotę 4.950.000,00; umowa z dn. 19.05.2015r. na kwotę 1.044.450,00 oraz umowa z dn. 20.07.2017r. na kwotę 17.722.100,00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</si>
</sst>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[$-415]d\ mmmm\ yyyy;@"/>
  </numFmts>
  <fonts count="42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4"/>
      <color theme="1"/>
      <name val="Arial CE"/>
      <charset val="238"/>
    </font>
    <font>
      <b/>
      <sz val="12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7"/>
      <color theme="0" tint="-0.34998626667073579"/>
      <name val="Arial"/>
      <family val="2"/>
      <charset val="238"/>
    </font>
    <font>
      <sz val="10"/>
      <name val="Arial CE"/>
      <family val="2"/>
      <charset val="238"/>
    </font>
    <font>
      <sz val="14"/>
      <color theme="0" tint="-0.14999847407452621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7" fillId="0" borderId="0"/>
    <xf numFmtId="0" fontId="28" fillId="0" borderId="0"/>
  </cellStyleXfs>
  <cellXfs count="202">
    <xf numFmtId="0" fontId="0" fillId="0" borderId="0" xfId="0"/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 wrapText="1"/>
      <protection locked="0"/>
    </xf>
    <xf numFmtId="0" fontId="14" fillId="0" borderId="3" xfId="0" quotePrefix="1" applyFont="1" applyBorder="1" applyAlignment="1" applyProtection="1">
      <alignment horizontal="center" vertical="center"/>
      <protection locked="0"/>
    </xf>
    <xf numFmtId="4" fontId="16" fillId="0" borderId="4" xfId="0" applyNumberFormat="1" applyFont="1" applyBorder="1" applyAlignment="1" applyProtection="1">
      <alignment vertical="center"/>
      <protection locked="0"/>
    </xf>
    <xf numFmtId="4" fontId="16" fillId="0" borderId="4" xfId="0" applyNumberFormat="1" applyFont="1" applyBorder="1" applyAlignment="1" applyProtection="1">
      <alignment horizontal="center" vertical="center"/>
      <protection locked="0"/>
    </xf>
    <xf numFmtId="4" fontId="16" fillId="0" borderId="5" xfId="0" applyNumberFormat="1" applyFont="1" applyBorder="1" applyAlignment="1">
      <alignment vertical="center"/>
    </xf>
    <xf numFmtId="4" fontId="8" fillId="0" borderId="6" xfId="0" applyNumberFormat="1" applyFont="1" applyBorder="1" applyAlignment="1" applyProtection="1">
      <alignment vertical="center"/>
      <protection locked="0"/>
    </xf>
    <xf numFmtId="4" fontId="8" fillId="0" borderId="6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8" fillId="2" borderId="1" xfId="0" applyNumberFormat="1" applyFont="1" applyFill="1" applyBorder="1" applyAlignment="1" applyProtection="1">
      <alignment vertical="center"/>
      <protection locked="0"/>
    </xf>
    <xf numFmtId="4" fontId="8" fillId="2" borderId="7" xfId="0" applyNumberFormat="1" applyFont="1" applyFill="1" applyBorder="1" applyAlignment="1" applyProtection="1">
      <alignment vertical="center"/>
      <protection locked="0"/>
    </xf>
    <xf numFmtId="4" fontId="8" fillId="2" borderId="8" xfId="0" applyNumberFormat="1" applyFont="1" applyFill="1" applyBorder="1" applyAlignment="1" applyProtection="1">
      <alignment vertical="center"/>
      <protection locked="0"/>
    </xf>
    <xf numFmtId="4" fontId="8" fillId="0" borderId="9" xfId="0" applyNumberFormat="1" applyFont="1" applyBorder="1" applyAlignment="1" applyProtection="1">
      <alignment horizontal="center" vertical="center"/>
      <protection locked="0"/>
    </xf>
    <xf numFmtId="4" fontId="8" fillId="0" borderId="9" xfId="0" applyNumberFormat="1" applyFont="1" applyBorder="1" applyAlignment="1" applyProtection="1">
      <alignment vertical="center"/>
      <protection locked="0"/>
    </xf>
    <xf numFmtId="4" fontId="8" fillId="2" borderId="9" xfId="0" applyNumberFormat="1" applyFont="1" applyFill="1" applyBorder="1" applyAlignment="1" applyProtection="1">
      <alignment vertical="center"/>
      <protection locked="0"/>
    </xf>
    <xf numFmtId="4" fontId="8" fillId="2" borderId="10" xfId="0" applyNumberFormat="1" applyFont="1" applyFill="1" applyBorder="1" applyAlignment="1" applyProtection="1">
      <alignment vertical="center"/>
      <protection locked="0"/>
    </xf>
    <xf numFmtId="4" fontId="8" fillId="2" borderId="11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18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9" fillId="0" borderId="0" xfId="0" applyFont="1" applyProtection="1">
      <protection locked="0"/>
    </xf>
    <xf numFmtId="0" fontId="30" fillId="0" borderId="0" xfId="0" applyFont="1" applyProtection="1">
      <protection locked="0"/>
    </xf>
    <xf numFmtId="4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2" xfId="0" applyBorder="1" applyProtection="1">
      <protection locked="0"/>
    </xf>
    <xf numFmtId="0" fontId="31" fillId="0" borderId="0" xfId="0" applyFont="1" applyProtection="1"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justify" vertical="center" wrapText="1"/>
    </xf>
    <xf numFmtId="4" fontId="33" fillId="2" borderId="1" xfId="0" applyNumberFormat="1" applyFont="1" applyFill="1" applyBorder="1" applyAlignment="1" applyProtection="1">
      <alignment vertical="center"/>
      <protection locked="0"/>
    </xf>
    <xf numFmtId="0" fontId="34" fillId="0" borderId="0" xfId="0" applyFont="1" applyAlignment="1">
      <alignment vertical="center" wrapText="1"/>
    </xf>
    <xf numFmtId="0" fontId="33" fillId="0" borderId="0" xfId="0" applyFont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14" fontId="8" fillId="0" borderId="0" xfId="0" applyNumberFormat="1" applyFont="1" applyProtection="1">
      <protection locked="0"/>
    </xf>
    <xf numFmtId="14" fontId="8" fillId="0" borderId="0" xfId="0" applyNumberFormat="1" applyFont="1" applyAlignment="1" applyProtection="1">
      <alignment horizontal="center" vertical="top"/>
      <protection locked="0"/>
    </xf>
    <xf numFmtId="14" fontId="8" fillId="0" borderId="0" xfId="0" applyNumberFormat="1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0" fontId="35" fillId="0" borderId="1" xfId="2" applyFont="1" applyBorder="1"/>
    <xf numFmtId="0" fontId="35" fillId="0" borderId="1" xfId="1" applyFont="1" applyBorder="1"/>
    <xf numFmtId="0" fontId="23" fillId="0" borderId="0" xfId="0" applyFont="1"/>
    <xf numFmtId="0" fontId="23" fillId="0" borderId="0" xfId="0" applyFont="1" applyAlignment="1">
      <alignment wrapText="1"/>
    </xf>
    <xf numFmtId="0" fontId="23" fillId="0" borderId="12" xfId="0" applyFont="1" applyBorder="1" applyAlignment="1">
      <alignment vertical="center"/>
    </xf>
    <xf numFmtId="164" fontId="23" fillId="0" borderId="12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164" fontId="23" fillId="0" borderId="1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/>
    </xf>
    <xf numFmtId="164" fontId="24" fillId="0" borderId="1" xfId="0" applyNumberFormat="1" applyFont="1" applyBorder="1" applyAlignment="1">
      <alignment vertical="center"/>
    </xf>
    <xf numFmtId="0" fontId="26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Alignment="1">
      <alignment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Protection="1">
      <protection locked="0"/>
    </xf>
    <xf numFmtId="0" fontId="18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14" fontId="5" fillId="0" borderId="13" xfId="0" applyNumberFormat="1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" fontId="8" fillId="0" borderId="22" xfId="0" applyNumberFormat="1" applyFont="1" applyBorder="1" applyAlignment="1" applyProtection="1">
      <alignment vertical="center"/>
      <protection locked="0"/>
    </xf>
    <xf numFmtId="4" fontId="16" fillId="0" borderId="23" xfId="0" applyNumberFormat="1" applyFont="1" applyBorder="1" applyAlignment="1">
      <alignment vertical="center"/>
    </xf>
    <xf numFmtId="0" fontId="13" fillId="2" borderId="5" xfId="0" quotePrefix="1" applyFont="1" applyFill="1" applyBorder="1" applyAlignment="1" applyProtection="1">
      <alignment horizontal="center" vertical="center" wrapText="1"/>
      <protection locked="0"/>
    </xf>
    <xf numFmtId="0" fontId="13" fillId="2" borderId="16" xfId="0" applyFont="1" applyFill="1" applyBorder="1" applyAlignment="1" applyProtection="1">
      <alignment horizontal="center" vertical="center" wrapText="1"/>
      <protection locked="0"/>
    </xf>
    <xf numFmtId="0" fontId="13" fillId="2" borderId="1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>
      <alignment horizontal="left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>
      <alignment horizontal="left" vertical="center"/>
    </xf>
    <xf numFmtId="14" fontId="0" fillId="0" borderId="13" xfId="0" applyNumberFormat="1" applyBorder="1" applyAlignment="1" applyProtection="1">
      <alignment horizontal="left" vertical="center"/>
      <protection locked="0"/>
    </xf>
    <xf numFmtId="0" fontId="23" fillId="0" borderId="13" xfId="0" applyFont="1" applyBorder="1" applyAlignment="1">
      <alignment vertical="center" wrapText="1"/>
    </xf>
    <xf numFmtId="164" fontId="23" fillId="0" borderId="2" xfId="0" applyNumberFormat="1" applyFont="1" applyBorder="1" applyAlignment="1">
      <alignment vertical="center"/>
    </xf>
    <xf numFmtId="164" fontId="23" fillId="0" borderId="13" xfId="0" applyNumberFormat="1" applyFont="1" applyBorder="1" applyAlignment="1">
      <alignment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16" fillId="0" borderId="17" xfId="0" applyNumberFormat="1" applyFont="1" applyBorder="1" applyAlignment="1">
      <alignment vertical="center"/>
    </xf>
    <xf numFmtId="4" fontId="8" fillId="0" borderId="20" xfId="0" applyNumberFormat="1" applyFont="1" applyBorder="1" applyAlignment="1" applyProtection="1">
      <alignment vertical="center"/>
      <protection locked="0"/>
    </xf>
    <xf numFmtId="4" fontId="8" fillId="2" borderId="25" xfId="0" applyNumberFormat="1" applyFont="1" applyFill="1" applyBorder="1" applyAlignment="1" applyProtection="1">
      <alignment vertical="center"/>
      <protection locked="0"/>
    </xf>
    <xf numFmtId="4" fontId="16" fillId="0" borderId="16" xfId="0" applyNumberFormat="1" applyFont="1" applyBorder="1" applyAlignment="1">
      <alignment vertical="center"/>
    </xf>
    <xf numFmtId="0" fontId="4" fillId="0" borderId="26" xfId="0" applyFont="1" applyBorder="1"/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9" fillId="0" borderId="0" xfId="0" applyFont="1" applyAlignment="1">
      <alignment horizontal="right"/>
    </xf>
    <xf numFmtId="0" fontId="24" fillId="0" borderId="0" xfId="0" applyFont="1" applyAlignment="1">
      <alignment horizontal="left" vertical="center"/>
    </xf>
    <xf numFmtId="164" fontId="24" fillId="0" borderId="0" xfId="0" applyNumberFormat="1" applyFont="1" applyAlignment="1">
      <alignment vertical="center"/>
    </xf>
    <xf numFmtId="165" fontId="24" fillId="4" borderId="1" xfId="0" applyNumberFormat="1" applyFont="1" applyFill="1" applyBorder="1" applyAlignment="1">
      <alignment horizontal="left" vertical="center"/>
    </xf>
    <xf numFmtId="0" fontId="24" fillId="4" borderId="1" xfId="0" applyFont="1" applyFill="1" applyBorder="1" applyAlignment="1" applyProtection="1">
      <alignment horizontal="left" vertical="center"/>
      <protection locked="0"/>
    </xf>
    <xf numFmtId="0" fontId="24" fillId="4" borderId="15" xfId="0" applyFont="1" applyFill="1" applyBorder="1" applyAlignment="1">
      <alignment horizontal="center" vertical="center"/>
    </xf>
    <xf numFmtId="0" fontId="24" fillId="4" borderId="16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24" fillId="4" borderId="15" xfId="0" applyFont="1" applyFill="1" applyBorder="1" applyAlignment="1">
      <alignment vertical="center"/>
    </xf>
    <xf numFmtId="164" fontId="24" fillId="4" borderId="16" xfId="0" applyNumberFormat="1" applyFont="1" applyFill="1" applyBorder="1" applyAlignment="1">
      <alignment vertical="center"/>
    </xf>
    <xf numFmtId="164" fontId="24" fillId="4" borderId="17" xfId="0" applyNumberFormat="1" applyFont="1" applyFill="1" applyBorder="1" applyAlignment="1">
      <alignment vertical="center"/>
    </xf>
    <xf numFmtId="14" fontId="26" fillId="5" borderId="13" xfId="0" applyNumberFormat="1" applyFont="1" applyFill="1" applyBorder="1" applyAlignment="1" applyProtection="1">
      <alignment horizontal="left" vertical="center"/>
      <protection locked="0"/>
    </xf>
    <xf numFmtId="0" fontId="26" fillId="5" borderId="7" xfId="0" applyFont="1" applyFill="1" applyBorder="1" applyAlignment="1" applyProtection="1">
      <alignment horizontal="left" vertical="center"/>
      <protection locked="0"/>
    </xf>
    <xf numFmtId="0" fontId="26" fillId="5" borderId="21" xfId="0" applyFont="1" applyFill="1" applyBorder="1" applyAlignment="1" applyProtection="1">
      <alignment horizontal="center" vertical="center"/>
      <protection locked="0"/>
    </xf>
    <xf numFmtId="4" fontId="5" fillId="0" borderId="6" xfId="0" applyNumberFormat="1" applyFont="1" applyBorder="1" applyAlignment="1" applyProtection="1">
      <alignment vertical="center"/>
      <protection locked="0"/>
    </xf>
    <xf numFmtId="4" fontId="5" fillId="2" borderId="1" xfId="0" applyNumberFormat="1" applyFont="1" applyFill="1" applyBorder="1" applyAlignment="1" applyProtection="1">
      <alignment vertical="center"/>
      <protection locked="0"/>
    </xf>
    <xf numFmtId="4" fontId="5" fillId="2" borderId="9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3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37" fillId="6" borderId="7" xfId="0" applyFont="1" applyFill="1" applyBorder="1" applyAlignment="1">
      <alignment horizontal="center" vertical="center" wrapText="1"/>
    </xf>
    <xf numFmtId="0" fontId="37" fillId="6" borderId="24" xfId="0" applyFont="1" applyFill="1" applyBorder="1" applyAlignment="1">
      <alignment horizontal="center" vertical="center" wrapText="1"/>
    </xf>
    <xf numFmtId="0" fontId="37" fillId="6" borderId="21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 vertical="center" wrapText="1"/>
    </xf>
    <xf numFmtId="0" fontId="23" fillId="5" borderId="7" xfId="0" applyFont="1" applyFill="1" applyBorder="1" applyAlignment="1" applyProtection="1">
      <alignment horizontal="center" vertical="center"/>
      <protection locked="0"/>
    </xf>
    <xf numFmtId="0" fontId="23" fillId="5" borderId="21" xfId="0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4" fillId="0" borderId="1" xfId="0" applyFont="1" applyBorder="1" applyAlignment="1">
      <alignment horizontal="left" vertical="center"/>
    </xf>
    <xf numFmtId="0" fontId="14" fillId="0" borderId="27" xfId="0" quotePrefix="1" applyFont="1" applyBorder="1" applyAlignment="1" applyProtection="1">
      <alignment horizontal="center" vertical="center"/>
      <protection locked="0"/>
    </xf>
    <xf numFmtId="0" fontId="14" fillId="0" borderId="28" xfId="0" quotePrefix="1" applyFont="1" applyBorder="1" applyAlignment="1" applyProtection="1">
      <alignment horizontal="center" vertical="center"/>
      <protection locked="0"/>
    </xf>
    <xf numFmtId="0" fontId="14" fillId="0" borderId="29" xfId="0" quotePrefix="1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10" fillId="3" borderId="31" xfId="0" applyFont="1" applyFill="1" applyBorder="1" applyAlignment="1" applyProtection="1">
      <alignment horizontal="center" vertical="center"/>
      <protection locked="0"/>
    </xf>
    <xf numFmtId="0" fontId="10" fillId="3" borderId="32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0" fontId="15" fillId="0" borderId="33" xfId="0" applyFont="1" applyBorder="1" applyAlignment="1">
      <alignment horizontal="left" vertical="center"/>
    </xf>
    <xf numFmtId="0" fontId="15" fillId="0" borderId="28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11" fillId="2" borderId="35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6" xfId="0" applyFont="1" applyFill="1" applyBorder="1" applyAlignment="1" applyProtection="1">
      <alignment horizontal="center" vertical="center" wrapText="1"/>
      <protection locked="0"/>
    </xf>
    <xf numFmtId="0" fontId="7" fillId="0" borderId="0" xfId="0" quotePrefix="1" applyFont="1" applyAlignment="1" applyProtection="1">
      <alignment horizont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34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 wrapText="1"/>
      <protection locked="0"/>
    </xf>
    <xf numFmtId="0" fontId="12" fillId="0" borderId="38" xfId="0" applyFont="1" applyBorder="1" applyAlignment="1" applyProtection="1">
      <alignment horizontal="center" vertical="center" wrapText="1"/>
      <protection locked="0"/>
    </xf>
    <xf numFmtId="0" fontId="10" fillId="0" borderId="39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Alignment="1" applyProtection="1">
      <alignment horizontal="right" vertical="top"/>
      <protection locked="0"/>
    </xf>
    <xf numFmtId="0" fontId="9" fillId="0" borderId="31" xfId="0" applyFont="1" applyBorder="1" applyAlignment="1" applyProtection="1">
      <alignment horizontal="center" vertical="center" wrapText="1"/>
      <protection locked="0"/>
    </xf>
    <xf numFmtId="0" fontId="9" fillId="0" borderId="32" xfId="0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center" vertical="center" wrapText="1"/>
      <protection locked="0"/>
    </xf>
    <xf numFmtId="0" fontId="12" fillId="0" borderId="33" xfId="0" applyFont="1" applyBorder="1" applyAlignment="1" applyProtection="1">
      <alignment horizontal="center" vertical="center" wrapText="1"/>
      <protection locked="0"/>
    </xf>
    <xf numFmtId="0" fontId="12" fillId="0" borderId="34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40" fillId="0" borderId="33" xfId="0" applyFont="1" applyBorder="1" applyAlignment="1" applyProtection="1">
      <alignment horizontal="center" vertical="center" wrapText="1"/>
      <protection locked="0"/>
    </xf>
    <xf numFmtId="0" fontId="40" fillId="0" borderId="28" xfId="0" applyFont="1" applyBorder="1" applyAlignment="1" applyProtection="1">
      <alignment horizontal="center" vertical="center" wrapText="1"/>
      <protection locked="0"/>
    </xf>
    <xf numFmtId="0" fontId="40" fillId="0" borderId="34" xfId="0" applyFont="1" applyBorder="1" applyAlignment="1" applyProtection="1">
      <alignment horizontal="center" vertical="center" wrapText="1"/>
      <protection locked="0"/>
    </xf>
    <xf numFmtId="0" fontId="40" fillId="0" borderId="19" xfId="0" applyFont="1" applyBorder="1" applyAlignment="1" applyProtection="1">
      <alignment horizontal="center" vertical="center" wrapText="1"/>
      <protection locked="0"/>
    </xf>
    <xf numFmtId="0" fontId="40" fillId="0" borderId="39" xfId="0" applyFont="1" applyBorder="1" applyAlignment="1" applyProtection="1">
      <alignment horizontal="center" vertical="center" wrapText="1"/>
      <protection locked="0"/>
    </xf>
    <xf numFmtId="0" fontId="40" fillId="0" borderId="40" xfId="0" applyFont="1" applyBorder="1" applyAlignment="1" applyProtection="1">
      <alignment horizontal="center" vertical="center" wrapText="1"/>
      <protection locked="0"/>
    </xf>
    <xf numFmtId="0" fontId="11" fillId="0" borderId="19" xfId="0" applyFont="1" applyBorder="1" applyAlignment="1" applyProtection="1">
      <alignment horizontal="left" vertical="center"/>
      <protection locked="0"/>
    </xf>
    <xf numFmtId="0" fontId="11" fillId="0" borderId="41" xfId="0" applyFont="1" applyBorder="1" applyAlignment="1" applyProtection="1">
      <alignment horizontal="left" vertical="center"/>
      <protection locked="0"/>
    </xf>
    <xf numFmtId="0" fontId="17" fillId="0" borderId="30" xfId="0" quotePrefix="1" applyFont="1" applyBorder="1" applyAlignment="1">
      <alignment horizontal="left" vertical="center"/>
    </xf>
    <xf numFmtId="0" fontId="17" fillId="0" borderId="0" xfId="0" quotePrefix="1" applyFont="1" applyAlignment="1">
      <alignment horizontal="left" vertical="center"/>
    </xf>
    <xf numFmtId="0" fontId="17" fillId="0" borderId="42" xfId="0" quotePrefix="1" applyFont="1" applyBorder="1" applyAlignment="1">
      <alignment horizontal="left" vertical="center"/>
    </xf>
    <xf numFmtId="0" fontId="17" fillId="0" borderId="19" xfId="0" quotePrefix="1" applyFont="1" applyBorder="1" applyAlignment="1">
      <alignment horizontal="left" vertical="center"/>
    </xf>
    <xf numFmtId="0" fontId="17" fillId="0" borderId="39" xfId="0" quotePrefix="1" applyFont="1" applyBorder="1" applyAlignment="1">
      <alignment horizontal="left" vertical="center"/>
    </xf>
    <xf numFmtId="0" fontId="17" fillId="0" borderId="40" xfId="0" quotePrefix="1" applyFont="1" applyBorder="1" applyAlignment="1">
      <alignment horizontal="left" vertical="center"/>
    </xf>
    <xf numFmtId="0" fontId="11" fillId="0" borderId="30" xfId="0" applyFont="1" applyBorder="1" applyAlignment="1" applyProtection="1">
      <alignment horizontal="left" vertical="center"/>
      <protection locked="0"/>
    </xf>
    <xf numFmtId="0" fontId="11" fillId="0" borderId="26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1" fillId="0" borderId="43" xfId="0" applyFont="1" applyBorder="1" applyAlignment="1" applyProtection="1">
      <alignment horizontal="left" vertical="center"/>
      <protection locked="0"/>
    </xf>
    <xf numFmtId="0" fontId="11" fillId="0" borderId="44" xfId="0" applyFont="1" applyBorder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3" fillId="3" borderId="31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2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28" xfId="0" applyBorder="1" applyAlignment="1">
      <alignment horizontal="left" vertical="top" wrapText="1"/>
    </xf>
    <xf numFmtId="164" fontId="3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3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33" fillId="2" borderId="24" xfId="0" applyNumberFormat="1" applyFont="1" applyFill="1" applyBorder="1" applyAlignment="1" applyProtection="1">
      <alignment horizontal="center" vertical="center" wrapText="1"/>
      <protection locked="0"/>
    </xf>
    <xf numFmtId="164" fontId="33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right" wrapText="1"/>
      <protection locked="0"/>
    </xf>
    <xf numFmtId="0" fontId="0" fillId="0" borderId="1" xfId="0" applyBorder="1" applyAlignment="1" applyProtection="1">
      <alignment horizontal="left"/>
      <protection locked="0"/>
    </xf>
    <xf numFmtId="164" fontId="3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horizontal="left" vertical="center" wrapText="1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10" dropStyle="combo" dx="22" fmlaLink="$X$1" fmlaRange="jednostki!$B$2:$B$91" noThreeD="1" sel="59" val="55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133350</xdr:rowOff>
        </xdr:from>
        <xdr:to>
          <xdr:col>3</xdr:col>
          <xdr:colOff>304800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zoomScaleNormal="100" workbookViewId="0">
      <selection activeCell="E35" sqref="E35"/>
    </sheetView>
  </sheetViews>
  <sheetFormatPr defaultRowHeight="12.75"/>
  <cols>
    <col min="1" max="1" width="7" customWidth="1"/>
    <col min="10" max="10" width="7.140625" customWidth="1"/>
  </cols>
  <sheetData>
    <row r="1" spans="1:10" ht="24" customHeight="1">
      <c r="A1" s="124" t="s">
        <v>58</v>
      </c>
      <c r="B1" s="124"/>
      <c r="C1" s="124"/>
      <c r="D1" s="124"/>
      <c r="E1" s="124"/>
      <c r="F1" s="124"/>
      <c r="G1" s="124"/>
      <c r="H1" s="124"/>
      <c r="I1" s="124"/>
      <c r="J1" s="124"/>
    </row>
    <row r="3" spans="1:10">
      <c r="A3" s="123"/>
      <c r="B3" s="123"/>
      <c r="C3" s="123"/>
      <c r="D3" s="123"/>
      <c r="E3" s="123"/>
      <c r="F3" s="123"/>
      <c r="G3" s="123"/>
      <c r="H3" s="123"/>
      <c r="I3" s="123"/>
      <c r="J3" s="123"/>
    </row>
    <row r="4" spans="1:10" ht="26.25" customHeight="1">
      <c r="A4" s="127" t="s">
        <v>239</v>
      </c>
      <c r="B4" s="128"/>
      <c r="C4" s="128"/>
      <c r="D4" s="128"/>
      <c r="E4" s="128"/>
      <c r="F4" s="128"/>
      <c r="G4" s="128"/>
      <c r="H4" s="128"/>
      <c r="I4" s="128"/>
      <c r="J4" s="129"/>
    </row>
    <row r="7" spans="1:10" ht="30" customHeight="1">
      <c r="A7" s="126" t="s">
        <v>81</v>
      </c>
      <c r="B7" s="126"/>
      <c r="C7" s="126"/>
      <c r="D7" s="126"/>
      <c r="E7" s="126"/>
      <c r="F7" s="126"/>
      <c r="G7" s="126"/>
      <c r="H7" s="126"/>
      <c r="I7" s="126"/>
      <c r="J7" s="126"/>
    </row>
    <row r="8" spans="1:10">
      <c r="A8" s="125" t="s">
        <v>221</v>
      </c>
      <c r="B8" s="125"/>
      <c r="C8" s="125"/>
      <c r="D8" s="125"/>
      <c r="E8" s="125"/>
      <c r="F8" s="125"/>
      <c r="G8" s="125"/>
      <c r="H8" s="125"/>
      <c r="I8" s="125"/>
      <c r="J8" s="125"/>
    </row>
    <row r="9" spans="1:10">
      <c r="A9" s="47" t="s">
        <v>59</v>
      </c>
      <c r="B9" s="125" t="s">
        <v>211</v>
      </c>
      <c r="C9" s="125"/>
      <c r="D9" s="125"/>
      <c r="E9" s="125"/>
      <c r="F9" s="125"/>
      <c r="G9" s="125"/>
      <c r="H9" s="125"/>
      <c r="I9" s="125"/>
      <c r="J9" s="125"/>
    </row>
    <row r="10" spans="1:10">
      <c r="A10" s="47" t="s">
        <v>60</v>
      </c>
      <c r="B10" s="125" t="s">
        <v>217</v>
      </c>
      <c r="C10" s="125"/>
      <c r="D10" s="125"/>
      <c r="E10" s="125"/>
      <c r="F10" s="125"/>
      <c r="G10" s="125"/>
      <c r="H10" s="125"/>
      <c r="I10" s="125"/>
      <c r="J10" s="125"/>
    </row>
    <row r="11" spans="1:10" ht="12.75" customHeight="1">
      <c r="A11" s="47" t="s">
        <v>61</v>
      </c>
      <c r="B11" s="125" t="s">
        <v>232</v>
      </c>
      <c r="C11" s="125"/>
      <c r="D11" s="125"/>
      <c r="E11" s="125"/>
      <c r="F11" s="125"/>
      <c r="G11" s="125"/>
      <c r="H11" s="125"/>
      <c r="I11" s="125"/>
      <c r="J11" s="125"/>
    </row>
    <row r="12" spans="1:10">
      <c r="A12" s="46"/>
      <c r="B12" s="46"/>
      <c r="C12" s="46"/>
      <c r="D12" s="46"/>
      <c r="E12" s="46"/>
      <c r="F12" s="46"/>
      <c r="G12" s="46"/>
      <c r="H12" s="46"/>
      <c r="I12" s="46"/>
      <c r="J12" s="46"/>
    </row>
    <row r="13" spans="1:10">
      <c r="A13" s="125" t="s">
        <v>77</v>
      </c>
      <c r="B13" s="125"/>
      <c r="C13" s="125"/>
      <c r="D13" s="125"/>
      <c r="E13" s="125"/>
      <c r="F13" s="125"/>
      <c r="G13" s="125"/>
      <c r="H13" s="125"/>
      <c r="I13" s="125"/>
      <c r="J13" s="125"/>
    </row>
    <row r="14" spans="1:10">
      <c r="A14" s="47" t="s">
        <v>59</v>
      </c>
      <c r="B14" s="125" t="s">
        <v>74</v>
      </c>
      <c r="C14" s="125"/>
      <c r="D14" s="125"/>
      <c r="E14" s="125"/>
      <c r="F14" s="125"/>
      <c r="G14" s="125"/>
      <c r="H14" s="125"/>
      <c r="I14" s="125"/>
      <c r="J14" s="125"/>
    </row>
    <row r="15" spans="1:10">
      <c r="A15" s="47" t="s">
        <v>60</v>
      </c>
      <c r="B15" s="125" t="s">
        <v>75</v>
      </c>
      <c r="C15" s="125"/>
      <c r="D15" s="125"/>
      <c r="E15" s="125"/>
      <c r="F15" s="125"/>
      <c r="G15" s="125"/>
      <c r="H15" s="125"/>
      <c r="I15" s="125"/>
      <c r="J15" s="125"/>
    </row>
    <row r="16" spans="1:10">
      <c r="A16" s="47" t="s">
        <v>61</v>
      </c>
      <c r="B16" s="125" t="s">
        <v>76</v>
      </c>
      <c r="C16" s="125"/>
      <c r="D16" s="125"/>
      <c r="E16" s="125"/>
      <c r="F16" s="125"/>
      <c r="G16" s="125"/>
      <c r="H16" s="125"/>
      <c r="I16" s="125"/>
      <c r="J16" s="125"/>
    </row>
    <row r="17" spans="1:10">
      <c r="A17" s="47" t="s">
        <v>63</v>
      </c>
      <c r="B17" s="125" t="s">
        <v>78</v>
      </c>
      <c r="C17" s="125"/>
      <c r="D17" s="125"/>
      <c r="E17" s="125"/>
      <c r="F17" s="125"/>
      <c r="G17" s="125"/>
      <c r="H17" s="125"/>
      <c r="I17" s="125"/>
      <c r="J17" s="125"/>
    </row>
    <row r="18" spans="1:10">
      <c r="A18" s="46"/>
      <c r="B18" s="46"/>
      <c r="C18" s="46"/>
      <c r="D18" s="46"/>
      <c r="E18" s="46"/>
      <c r="F18" s="46"/>
      <c r="G18" s="46"/>
      <c r="H18" s="46"/>
      <c r="I18" s="46"/>
      <c r="J18" s="46"/>
    </row>
    <row r="19" spans="1:10" ht="26.25" customHeight="1">
      <c r="A19" s="121" t="s">
        <v>222</v>
      </c>
      <c r="B19" s="121"/>
      <c r="C19" s="121"/>
      <c r="D19" s="121"/>
      <c r="E19" s="121"/>
      <c r="F19" s="121"/>
      <c r="G19" s="121"/>
      <c r="H19" s="121"/>
      <c r="I19" s="121"/>
      <c r="J19" s="121"/>
    </row>
    <row r="20" spans="1:10">
      <c r="A20" s="100" t="s">
        <v>59</v>
      </c>
      <c r="B20" s="122" t="s">
        <v>218</v>
      </c>
      <c r="C20" s="122"/>
      <c r="D20" s="122"/>
      <c r="E20" s="122"/>
      <c r="F20" s="122"/>
      <c r="G20" s="122"/>
      <c r="H20" s="122"/>
      <c r="I20" s="122"/>
      <c r="J20" s="122"/>
    </row>
    <row r="21" spans="1:10">
      <c r="A21" s="100" t="s">
        <v>60</v>
      </c>
      <c r="B21" s="122" t="s">
        <v>62</v>
      </c>
      <c r="C21" s="122"/>
      <c r="D21" s="122"/>
      <c r="E21" s="122"/>
      <c r="F21" s="122"/>
      <c r="G21" s="122"/>
      <c r="H21" s="122"/>
      <c r="I21" s="122"/>
      <c r="J21" s="122"/>
    </row>
    <row r="22" spans="1:10">
      <c r="A22" s="100" t="s">
        <v>61</v>
      </c>
      <c r="B22" s="122" t="s">
        <v>66</v>
      </c>
      <c r="C22" s="122"/>
      <c r="D22" s="122"/>
      <c r="E22" s="122"/>
      <c r="F22" s="122"/>
      <c r="G22" s="122"/>
      <c r="H22" s="122"/>
      <c r="I22" s="122"/>
      <c r="J22" s="122"/>
    </row>
    <row r="23" spans="1:10">
      <c r="A23" s="100" t="s">
        <v>63</v>
      </c>
      <c r="B23" s="122" t="s">
        <v>219</v>
      </c>
      <c r="C23" s="122"/>
      <c r="D23" s="122"/>
      <c r="E23" s="122"/>
      <c r="F23" s="122"/>
      <c r="G23" s="122"/>
      <c r="H23" s="122"/>
      <c r="I23" s="122"/>
      <c r="J23" s="122"/>
    </row>
    <row r="24" spans="1:10" ht="39" customHeight="1">
      <c r="A24" s="100" t="s">
        <v>64</v>
      </c>
      <c r="B24" s="120" t="s">
        <v>223</v>
      </c>
      <c r="C24" s="120"/>
      <c r="D24" s="120"/>
      <c r="E24" s="120"/>
      <c r="F24" s="120"/>
      <c r="G24" s="120"/>
      <c r="H24" s="120"/>
      <c r="I24" s="120"/>
      <c r="J24" s="120"/>
    </row>
    <row r="25" spans="1:10" ht="24.75" customHeight="1">
      <c r="A25" s="100" t="s">
        <v>65</v>
      </c>
      <c r="B25" s="120" t="s">
        <v>240</v>
      </c>
      <c r="C25" s="120"/>
      <c r="D25" s="120"/>
      <c r="E25" s="120"/>
      <c r="F25" s="120"/>
      <c r="G25" s="120"/>
      <c r="H25" s="120"/>
      <c r="I25" s="120"/>
      <c r="J25" s="120"/>
    </row>
    <row r="27" spans="1:10" ht="27" customHeight="1">
      <c r="A27" s="120" t="s">
        <v>71</v>
      </c>
      <c r="B27" s="120"/>
      <c r="C27" s="120"/>
      <c r="D27" s="120"/>
      <c r="E27" s="120"/>
      <c r="F27" s="120"/>
      <c r="G27" s="120"/>
      <c r="H27" s="120"/>
      <c r="I27" s="120"/>
      <c r="J27" s="120"/>
    </row>
    <row r="28" spans="1:10">
      <c r="A28" s="45"/>
      <c r="B28" s="45"/>
      <c r="C28" s="45"/>
      <c r="D28" s="45"/>
      <c r="E28" s="45"/>
      <c r="F28" s="45"/>
      <c r="G28" s="45"/>
      <c r="H28" s="45"/>
      <c r="I28" s="45"/>
      <c r="J28" s="45"/>
    </row>
    <row r="29" spans="1:10" ht="28.5" customHeight="1">
      <c r="A29" s="120" t="s">
        <v>216</v>
      </c>
      <c r="B29" s="120"/>
      <c r="C29" s="120"/>
      <c r="D29" s="120"/>
      <c r="E29" s="120"/>
      <c r="F29" s="120"/>
      <c r="G29" s="120"/>
      <c r="H29" s="120"/>
      <c r="I29" s="120"/>
      <c r="J29" s="120"/>
    </row>
    <row r="31" spans="1:10">
      <c r="A31" s="120" t="s">
        <v>220</v>
      </c>
      <c r="B31" s="120"/>
      <c r="C31" s="120"/>
      <c r="D31" s="120"/>
      <c r="E31" s="120"/>
      <c r="F31" s="120"/>
      <c r="G31" s="120"/>
      <c r="H31" s="120"/>
      <c r="I31" s="120"/>
      <c r="J31" s="120"/>
    </row>
    <row r="33" spans="1:10" ht="32.25" customHeight="1">
      <c r="A33" s="120" t="s">
        <v>241</v>
      </c>
      <c r="B33" s="120"/>
      <c r="C33" s="120"/>
      <c r="D33" s="120"/>
      <c r="E33" s="120"/>
      <c r="F33" s="120"/>
      <c r="G33" s="120"/>
      <c r="H33" s="120"/>
      <c r="I33" s="120"/>
      <c r="J33" s="120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6"/>
  <sheetViews>
    <sheetView tabSelected="1" zoomScaleNormal="100" workbookViewId="0">
      <pane ySplit="2" topLeftCell="A7" activePane="bottomLeft" state="frozen"/>
      <selection activeCell="G5" sqref="G5:R5"/>
      <selection pane="bottomLeft" activeCell="I27" sqref="I27"/>
    </sheetView>
  </sheetViews>
  <sheetFormatPr defaultRowHeight="15"/>
  <cols>
    <col min="1" max="1" width="39.5703125" style="55" customWidth="1"/>
    <col min="2" max="2" width="26.7109375" style="55" customWidth="1"/>
    <col min="3" max="3" width="22.7109375" style="55" customWidth="1"/>
    <col min="4" max="4" width="25.28515625" style="55" customWidth="1"/>
    <col min="5" max="16384" width="9.140625" style="55"/>
  </cols>
  <sheetData>
    <row r="1" spans="1:24" ht="8.25" customHeight="1">
      <c r="X1" s="55">
        <v>59</v>
      </c>
    </row>
    <row r="2" spans="1:24" ht="43.5" customHeight="1">
      <c r="A2" s="99" t="s">
        <v>213</v>
      </c>
    </row>
    <row r="3" spans="1:24" ht="38.25" customHeight="1">
      <c r="A3" s="130" t="s">
        <v>231</v>
      </c>
      <c r="B3" s="130"/>
      <c r="C3" s="130"/>
      <c r="D3" s="130"/>
    </row>
    <row r="4" spans="1:24" ht="6.75" customHeight="1">
      <c r="A4" s="98"/>
      <c r="B4" s="98"/>
      <c r="C4" s="98"/>
      <c r="D4" s="98"/>
    </row>
    <row r="5" spans="1:24" ht="19.5" customHeight="1">
      <c r="A5" s="71" t="s">
        <v>21</v>
      </c>
      <c r="D5" s="103" t="s">
        <v>244</v>
      </c>
    </row>
    <row r="6" spans="1:24" ht="23.25" customHeight="1">
      <c r="A6" s="65" t="s">
        <v>82</v>
      </c>
      <c r="B6" s="106" t="s">
        <v>245</v>
      </c>
    </row>
    <row r="7" spans="1:24" ht="23.25" customHeight="1">
      <c r="A7" s="65" t="s">
        <v>20</v>
      </c>
      <c r="B7" s="107" t="str">
        <f>VLOOKUP($X$1,jednostki!$A$2:$C$92,2,FALSE)</f>
        <v>Gmina Strzelce Opolskie</v>
      </c>
    </row>
    <row r="8" spans="1:24" ht="23.25" customHeight="1">
      <c r="A8" s="65" t="s">
        <v>19</v>
      </c>
      <c r="B8" s="107">
        <f>VLOOKUP($X$1,jednostki!$A$2:$C$92,3,FALSE)</f>
        <v>1611053</v>
      </c>
      <c r="C8" s="56"/>
      <c r="D8" s="56"/>
    </row>
    <row r="9" spans="1:24" ht="15.75" customHeight="1" thickBot="1"/>
    <row r="10" spans="1:24" ht="30.75" customHeight="1" thickBot="1">
      <c r="A10" s="108" t="s">
        <v>24</v>
      </c>
      <c r="B10" s="109" t="s">
        <v>25</v>
      </c>
      <c r="C10" s="109" t="s">
        <v>26</v>
      </c>
      <c r="D10" s="110" t="s">
        <v>27</v>
      </c>
    </row>
    <row r="11" spans="1:24" ht="31.5" customHeight="1">
      <c r="A11" s="57" t="s">
        <v>22</v>
      </c>
      <c r="B11" s="58">
        <f>KREDYTY!E9</f>
        <v>20150022.140000001</v>
      </c>
      <c r="C11" s="58">
        <f>KREDYTY!F10</f>
        <v>3725993.99</v>
      </c>
      <c r="D11" s="58">
        <f>KREDYTY!D8</f>
        <v>23876016.129999999</v>
      </c>
    </row>
    <row r="12" spans="1:24" ht="31.5" customHeight="1">
      <c r="A12" s="59" t="s">
        <v>23</v>
      </c>
      <c r="B12" s="58">
        <f>POŻYCZKI!E9</f>
        <v>80000</v>
      </c>
      <c r="C12" s="60">
        <f>POŻYCZKI!F10</f>
        <v>3665.33</v>
      </c>
      <c r="D12" s="60">
        <f>POŻYCZKI!D8</f>
        <v>83665.33</v>
      </c>
    </row>
    <row r="13" spans="1:24" ht="66.75" customHeight="1">
      <c r="A13" s="61" t="s">
        <v>154</v>
      </c>
      <c r="B13" s="58">
        <f>'PAP.WART. - płynny rynek wtórny'!E9</f>
        <v>0</v>
      </c>
      <c r="C13" s="60">
        <f>'PAP.WART. - płynny rynek wtórny'!F10</f>
        <v>0</v>
      </c>
      <c r="D13" s="60">
        <f>'PAP.WART. - płynny rynek wtórny'!D8</f>
        <v>0</v>
      </c>
    </row>
    <row r="14" spans="1:24" ht="66.75" customHeight="1">
      <c r="A14" s="61" t="s">
        <v>155</v>
      </c>
      <c r="B14" s="58">
        <f>'PAP.WART-brak płynnego rynku wt'!E9</f>
        <v>0</v>
      </c>
      <c r="C14" s="60">
        <f>'PAP.WART-brak płynnego rynku wt'!F10</f>
        <v>0</v>
      </c>
      <c r="D14" s="60">
        <f>'PAP.WART-brak płynnego rynku wt'!D8</f>
        <v>0</v>
      </c>
    </row>
    <row r="15" spans="1:24" ht="31.5" customHeight="1" thickBot="1">
      <c r="A15" s="89" t="s">
        <v>54</v>
      </c>
      <c r="B15" s="90">
        <f>INNE!E9</f>
        <v>0</v>
      </c>
      <c r="C15" s="91">
        <f>INNE!F10</f>
        <v>0</v>
      </c>
      <c r="D15" s="91">
        <f>INNE!D8</f>
        <v>0</v>
      </c>
    </row>
    <row r="16" spans="1:24" ht="30.75" customHeight="1" thickBot="1">
      <c r="A16" s="111" t="s">
        <v>28</v>
      </c>
      <c r="B16" s="112">
        <f>SUM(B11:B15)</f>
        <v>20230022.140000001</v>
      </c>
      <c r="C16" s="112">
        <f>SUM(C11:C15)</f>
        <v>3729659.3200000003</v>
      </c>
      <c r="D16" s="113">
        <f>SUM(D11:D15)</f>
        <v>23959681.459999997</v>
      </c>
    </row>
    <row r="18" spans="1:4" ht="30.75" customHeight="1">
      <c r="A18" s="62" t="s">
        <v>30</v>
      </c>
      <c r="B18" s="63">
        <f>PORĘCZENIA!E9</f>
        <v>0</v>
      </c>
      <c r="C18" s="63">
        <f>PORĘCZENIA!F10</f>
        <v>0</v>
      </c>
      <c r="D18" s="63">
        <f>PORĘCZENIA!D8</f>
        <v>0</v>
      </c>
    </row>
    <row r="19" spans="1:4" ht="18.75" customHeight="1"/>
    <row r="20" spans="1:4" ht="30.75" customHeight="1">
      <c r="A20" s="134" t="s">
        <v>230</v>
      </c>
      <c r="B20" s="134"/>
      <c r="C20" s="134"/>
      <c r="D20" s="63">
        <f>'Pozostałe operacje finansowe'!$C$22</f>
        <v>0</v>
      </c>
    </row>
    <row r="21" spans="1:4" ht="18.75" customHeight="1">
      <c r="A21" s="104"/>
      <c r="B21" s="104"/>
      <c r="C21" s="104"/>
      <c r="D21" s="105"/>
    </row>
    <row r="22" spans="1:4" ht="18.75" customHeight="1">
      <c r="A22" s="104"/>
      <c r="B22" s="104"/>
      <c r="C22" s="104"/>
      <c r="D22" s="105"/>
    </row>
    <row r="23" spans="1:4" ht="18.75" customHeight="1"/>
    <row r="24" spans="1:4" ht="18.75" customHeight="1"/>
    <row r="25" spans="1:4" ht="18.75" customHeight="1">
      <c r="A25" s="64" t="s">
        <v>34</v>
      </c>
      <c r="B25" s="114" t="s">
        <v>263</v>
      </c>
      <c r="C25" s="65"/>
    </row>
    <row r="26" spans="1:4" ht="18.75" customHeight="1">
      <c r="A26" s="64" t="s">
        <v>35</v>
      </c>
      <c r="B26" s="115" t="s">
        <v>264</v>
      </c>
      <c r="C26" s="116"/>
    </row>
    <row r="27" spans="1:4" ht="18.75" customHeight="1">
      <c r="A27" s="64" t="s">
        <v>37</v>
      </c>
      <c r="B27" s="115" t="s">
        <v>265</v>
      </c>
      <c r="C27" s="116"/>
    </row>
    <row r="28" spans="1:4" ht="18.75" customHeight="1">
      <c r="A28" s="66"/>
      <c r="B28" s="66"/>
    </row>
    <row r="29" spans="1:4" ht="18.75" customHeight="1">
      <c r="A29" s="66"/>
      <c r="B29" s="66"/>
    </row>
    <row r="30" spans="1:4" ht="18.75" customHeight="1">
      <c r="A30" s="66"/>
      <c r="B30" s="66"/>
    </row>
    <row r="31" spans="1:4" ht="18.75" customHeight="1">
      <c r="A31" s="66"/>
      <c r="B31" s="66"/>
    </row>
    <row r="32" spans="1:4" ht="18.75" customHeight="1">
      <c r="A32" s="66"/>
      <c r="B32" s="66"/>
    </row>
    <row r="33" spans="1:5" ht="18.75" customHeight="1">
      <c r="A33" s="66"/>
      <c r="B33" s="66"/>
    </row>
    <row r="34" spans="1:5" ht="18.75" customHeight="1">
      <c r="A34" s="66"/>
      <c r="C34" s="131" t="s">
        <v>266</v>
      </c>
      <c r="D34" s="132"/>
      <c r="E34" s="67"/>
    </row>
    <row r="35" spans="1:5">
      <c r="A35" s="66"/>
      <c r="C35" s="133" t="s">
        <v>36</v>
      </c>
      <c r="D35" s="133"/>
      <c r="E35" s="68"/>
    </row>
    <row r="36" spans="1:5">
      <c r="A36" s="66"/>
      <c r="C36" s="133" t="s">
        <v>38</v>
      </c>
      <c r="D36" s="133"/>
      <c r="E36" s="68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5">
    <mergeCell ref="A3:D3"/>
    <mergeCell ref="C34:D34"/>
    <mergeCell ref="C35:D35"/>
    <mergeCell ref="C36:D36"/>
    <mergeCell ref="A20:C20"/>
  </mergeCells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133350</xdr:rowOff>
                  </from>
                  <to>
                    <xdr:col>3</xdr:col>
                    <xdr:colOff>304800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topLeftCell="A23" zoomScale="80" zoomScaleNormal="80" workbookViewId="0">
      <selection activeCell="C102" sqref="C102"/>
    </sheetView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156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187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38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140" t="s">
        <v>8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23876016.129999999</v>
      </c>
      <c r="E8" s="14" t="s">
        <v>11</v>
      </c>
      <c r="F8" s="14" t="s">
        <v>11</v>
      </c>
      <c r="G8" s="15">
        <f>SUM(G11,G14,G17,G20,G23,G26,G29,G32,G35,G38,G41,G44,G47,G50,G53,G56,G59,G62,G65,G68,G71,G74,G77,G80,G83,G86,G89,G92,G95,G98)</f>
        <v>2236331.7599999998</v>
      </c>
      <c r="H8" s="15">
        <f t="shared" ref="H8:R8" si="0">SUM(H11,H14,H17,H20,H23,H26,H29,H32,H35,H38,H41,H44,H47,H50,H53,H56,H59,H62,H65,H68,H71,H74,H77,H80,H83,H86,H89,H92,H95,H98)</f>
        <v>3622054.83</v>
      </c>
      <c r="I8" s="15">
        <f t="shared" si="0"/>
        <v>3515280.87</v>
      </c>
      <c r="J8" s="15">
        <f t="shared" si="0"/>
        <v>3408505.34</v>
      </c>
      <c r="K8" s="15">
        <f t="shared" si="0"/>
        <v>3302094.93</v>
      </c>
      <c r="L8" s="15">
        <f t="shared" si="0"/>
        <v>2947504.6100000003</v>
      </c>
      <c r="M8" s="15">
        <f t="shared" si="0"/>
        <v>1955492.47</v>
      </c>
      <c r="N8" s="15">
        <f t="shared" si="0"/>
        <v>1625160.53</v>
      </c>
      <c r="O8" s="15">
        <f t="shared" si="0"/>
        <v>953397.75</v>
      </c>
      <c r="P8" s="15">
        <f t="shared" si="0"/>
        <v>310193.03999999998</v>
      </c>
      <c r="Q8" s="15">
        <f t="shared" si="0"/>
        <v>0</v>
      </c>
      <c r="R8" s="79">
        <f t="shared" si="0"/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20150022.140000001</v>
      </c>
      <c r="F9" s="14" t="s">
        <v>11</v>
      </c>
      <c r="G9" s="15">
        <f t="shared" ref="G9:R10" si="1">SUM(G12,G15,G18,G21,G24,G27,G30,G33,G36,G39,G42,G45,G48,G51,G54,G57,G60,G63,G66,G69,G72,G75,G78,G81,G84,G87,G90,G93,G96,G99)</f>
        <v>1449997.98</v>
      </c>
      <c r="H9" s="15">
        <f t="shared" si="1"/>
        <v>2899995.96</v>
      </c>
      <c r="I9" s="15">
        <f t="shared" si="1"/>
        <v>2899995.96</v>
      </c>
      <c r="J9" s="15">
        <f t="shared" si="1"/>
        <v>2899995.96</v>
      </c>
      <c r="K9" s="15">
        <f t="shared" si="1"/>
        <v>2900035.96</v>
      </c>
      <c r="L9" s="15">
        <f t="shared" si="1"/>
        <v>2649999.96</v>
      </c>
      <c r="M9" s="15">
        <f t="shared" si="1"/>
        <v>1750000.3599999999</v>
      </c>
      <c r="N9" s="15">
        <f t="shared" si="1"/>
        <v>1500000</v>
      </c>
      <c r="O9" s="15">
        <f t="shared" si="1"/>
        <v>900000</v>
      </c>
      <c r="P9" s="15">
        <f t="shared" si="1"/>
        <v>300000</v>
      </c>
      <c r="Q9" s="15">
        <f t="shared" si="1"/>
        <v>0</v>
      </c>
      <c r="R9" s="79">
        <f t="shared" si="1"/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3725993.99</v>
      </c>
      <c r="G10" s="15">
        <f t="shared" si="1"/>
        <v>786333.78</v>
      </c>
      <c r="H10" s="15">
        <f t="shared" si="1"/>
        <v>722058.87</v>
      </c>
      <c r="I10" s="15">
        <f t="shared" si="1"/>
        <v>615284.91</v>
      </c>
      <c r="J10" s="15">
        <f t="shared" si="1"/>
        <v>508509.38</v>
      </c>
      <c r="K10" s="15">
        <f t="shared" si="1"/>
        <v>402058.97</v>
      </c>
      <c r="L10" s="15">
        <f t="shared" si="1"/>
        <v>297504.64999999997</v>
      </c>
      <c r="M10" s="15">
        <f t="shared" si="1"/>
        <v>205492.11000000002</v>
      </c>
      <c r="N10" s="15">
        <f t="shared" si="1"/>
        <v>125160.53</v>
      </c>
      <c r="O10" s="15">
        <f t="shared" si="1"/>
        <v>53397.75</v>
      </c>
      <c r="P10" s="15">
        <f t="shared" si="1"/>
        <v>10193.040000000001</v>
      </c>
      <c r="Q10" s="15">
        <f t="shared" si="1"/>
        <v>0</v>
      </c>
      <c r="R10" s="79">
        <f t="shared" si="1"/>
        <v>0</v>
      </c>
    </row>
    <row r="11" spans="1:19" ht="51" customHeight="1">
      <c r="A11" s="69" t="s">
        <v>157</v>
      </c>
      <c r="B11" s="72" t="s">
        <v>249</v>
      </c>
      <c r="C11" s="146" t="s">
        <v>250</v>
      </c>
      <c r="D11" s="16">
        <f>E12+F13</f>
        <v>1216752.45</v>
      </c>
      <c r="E11" s="17" t="s">
        <v>11</v>
      </c>
      <c r="F11" s="17" t="s">
        <v>11</v>
      </c>
      <c r="G11" s="16">
        <f>SUM(G12:G13)</f>
        <v>171403.41</v>
      </c>
      <c r="H11" s="117">
        <f t="shared" ref="H11:K11" si="2">SUM(H12:H13)</f>
        <v>269652.26</v>
      </c>
      <c r="I11" s="117">
        <f t="shared" si="2"/>
        <v>264102.26</v>
      </c>
      <c r="J11" s="117">
        <f t="shared" si="2"/>
        <v>258552.26</v>
      </c>
      <c r="K11" s="117">
        <f t="shared" si="2"/>
        <v>253042.26</v>
      </c>
      <c r="L11" s="16">
        <f t="shared" ref="L11:R11" si="3">SUM(L12:L13)</f>
        <v>0</v>
      </c>
      <c r="M11" s="16">
        <f t="shared" si="3"/>
        <v>0</v>
      </c>
      <c r="N11" s="16">
        <f t="shared" si="3"/>
        <v>0</v>
      </c>
      <c r="O11" s="16">
        <f t="shared" si="3"/>
        <v>0</v>
      </c>
      <c r="P11" s="16">
        <f t="shared" si="3"/>
        <v>0</v>
      </c>
      <c r="Q11" s="16">
        <f t="shared" si="3"/>
        <v>0</v>
      </c>
      <c r="R11" s="78">
        <f t="shared" si="3"/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1125022</v>
      </c>
      <c r="F12" s="18" t="s">
        <v>11</v>
      </c>
      <c r="G12" s="20">
        <v>124998</v>
      </c>
      <c r="H12" s="118">
        <v>249996</v>
      </c>
      <c r="I12" s="118">
        <v>249996</v>
      </c>
      <c r="J12" s="118">
        <v>249996</v>
      </c>
      <c r="K12" s="118">
        <v>250036</v>
      </c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91730.449999999983</v>
      </c>
      <c r="G13" s="25">
        <v>46405.41</v>
      </c>
      <c r="H13" s="119">
        <v>19656.259999999998</v>
      </c>
      <c r="I13" s="119">
        <v>14106.26</v>
      </c>
      <c r="J13" s="119">
        <v>8556.26</v>
      </c>
      <c r="K13" s="119">
        <v>3006.26</v>
      </c>
      <c r="L13" s="25"/>
      <c r="M13" s="25"/>
      <c r="N13" s="25"/>
      <c r="O13" s="25"/>
      <c r="P13" s="25"/>
      <c r="Q13" s="25"/>
      <c r="R13" s="27"/>
    </row>
    <row r="14" spans="1:19" ht="54.75" customHeight="1">
      <c r="A14" s="69" t="s">
        <v>158</v>
      </c>
      <c r="B14" s="72" t="s">
        <v>256</v>
      </c>
      <c r="C14" s="146" t="s">
        <v>251</v>
      </c>
      <c r="D14" s="16">
        <f>E15+F16</f>
        <v>5404095.6200000001</v>
      </c>
      <c r="E14" s="17" t="s">
        <v>11</v>
      </c>
      <c r="F14" s="17" t="s">
        <v>11</v>
      </c>
      <c r="G14" s="16">
        <f>SUM(G15:G16)</f>
        <v>649039.22</v>
      </c>
      <c r="H14" s="117">
        <f t="shared" ref="H14:L14" si="4">SUM(H15:H16)</f>
        <v>991151.28</v>
      </c>
      <c r="I14" s="117">
        <f t="shared" si="4"/>
        <v>971081.28</v>
      </c>
      <c r="J14" s="117">
        <f t="shared" si="4"/>
        <v>951011.28</v>
      </c>
      <c r="K14" s="117">
        <f t="shared" si="4"/>
        <v>930941.28</v>
      </c>
      <c r="L14" s="117">
        <f t="shared" si="4"/>
        <v>910871.28</v>
      </c>
      <c r="M14" s="16">
        <f t="shared" ref="M14:R14" si="5">SUM(M15:M16)</f>
        <v>0</v>
      </c>
      <c r="N14" s="16">
        <f t="shared" si="5"/>
        <v>0</v>
      </c>
      <c r="O14" s="16">
        <f t="shared" si="5"/>
        <v>0</v>
      </c>
      <c r="P14" s="16">
        <f t="shared" si="5"/>
        <v>0</v>
      </c>
      <c r="Q14" s="16">
        <f t="shared" si="5"/>
        <v>0</v>
      </c>
      <c r="R14" s="78">
        <f t="shared" si="5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4950000</v>
      </c>
      <c r="F15" s="18" t="s">
        <v>11</v>
      </c>
      <c r="G15" s="20">
        <v>450000</v>
      </c>
      <c r="H15" s="118">
        <v>900000</v>
      </c>
      <c r="I15" s="118">
        <v>900000</v>
      </c>
      <c r="J15" s="118">
        <v>900000</v>
      </c>
      <c r="K15" s="118">
        <v>900000</v>
      </c>
      <c r="L15" s="118">
        <v>900000</v>
      </c>
      <c r="M15" s="20"/>
      <c r="N15" s="20"/>
      <c r="O15" s="20"/>
      <c r="P15" s="20"/>
      <c r="Q15" s="20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454095.62000000011</v>
      </c>
      <c r="G16" s="25">
        <v>199039.22</v>
      </c>
      <c r="H16" s="119">
        <v>91151.28</v>
      </c>
      <c r="I16" s="119">
        <v>71081.279999999999</v>
      </c>
      <c r="J16" s="119">
        <v>51011.28</v>
      </c>
      <c r="K16" s="119">
        <v>30941.279999999999</v>
      </c>
      <c r="L16" s="119">
        <v>10871.28</v>
      </c>
      <c r="M16" s="25"/>
      <c r="N16" s="25"/>
      <c r="O16" s="25"/>
      <c r="P16" s="25"/>
      <c r="Q16" s="25"/>
      <c r="R16" s="27"/>
    </row>
    <row r="17" spans="1:18" ht="63" customHeight="1">
      <c r="A17" s="69" t="s">
        <v>159</v>
      </c>
      <c r="B17" s="72" t="s">
        <v>257</v>
      </c>
      <c r="C17" s="146" t="s">
        <v>252</v>
      </c>
      <c r="D17" s="16">
        <f>E18+F19</f>
        <v>1732467.2400000002</v>
      </c>
      <c r="E17" s="17" t="s">
        <v>11</v>
      </c>
      <c r="F17" s="17" t="s">
        <v>11</v>
      </c>
      <c r="G17" s="16">
        <f>SUM(G18:G19)</f>
        <v>190740.68</v>
      </c>
      <c r="H17" s="117">
        <f t="shared" ref="H17:M17" si="6">SUM(H18:H19)</f>
        <v>262510.75</v>
      </c>
      <c r="I17" s="117">
        <f t="shared" si="6"/>
        <v>260286.78999999998</v>
      </c>
      <c r="J17" s="117">
        <f t="shared" si="6"/>
        <v>258061.27</v>
      </c>
      <c r="K17" s="117">
        <f t="shared" si="6"/>
        <v>255853.02</v>
      </c>
      <c r="L17" s="117">
        <f t="shared" si="6"/>
        <v>253612.78999999998</v>
      </c>
      <c r="M17" s="117">
        <f t="shared" si="6"/>
        <v>251401.93999999997</v>
      </c>
      <c r="N17" s="16">
        <f t="shared" ref="N17:R17" si="7">SUM(N18:N19)</f>
        <v>0</v>
      </c>
      <c r="O17" s="16">
        <f t="shared" si="7"/>
        <v>0</v>
      </c>
      <c r="P17" s="16">
        <f t="shared" si="7"/>
        <v>0</v>
      </c>
      <c r="Q17" s="16">
        <f t="shared" si="7"/>
        <v>0</v>
      </c>
      <c r="R17" s="78">
        <f t="shared" si="7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1625000.1400000001</v>
      </c>
      <c r="F18" s="18" t="s">
        <v>11</v>
      </c>
      <c r="G18" s="20">
        <v>124999.98</v>
      </c>
      <c r="H18" s="118">
        <v>249999.96</v>
      </c>
      <c r="I18" s="118">
        <v>249999.96</v>
      </c>
      <c r="J18" s="118">
        <v>249999.96</v>
      </c>
      <c r="K18" s="118">
        <v>249999.96</v>
      </c>
      <c r="L18" s="118">
        <v>249999.96</v>
      </c>
      <c r="M18" s="118">
        <v>250000.36</v>
      </c>
      <c r="N18" s="20"/>
      <c r="O18" s="20"/>
      <c r="P18" s="20"/>
      <c r="Q18" s="20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107467.09999999999</v>
      </c>
      <c r="G19" s="25">
        <v>65740.7</v>
      </c>
      <c r="H19" s="119">
        <v>12510.79</v>
      </c>
      <c r="I19" s="119">
        <v>10286.83</v>
      </c>
      <c r="J19" s="119">
        <v>8061.31</v>
      </c>
      <c r="K19" s="119">
        <v>5853.06</v>
      </c>
      <c r="L19" s="119">
        <v>3612.83</v>
      </c>
      <c r="M19" s="119">
        <v>1401.58</v>
      </c>
      <c r="N19" s="25"/>
      <c r="O19" s="25"/>
      <c r="P19" s="25"/>
      <c r="Q19" s="25"/>
      <c r="R19" s="27"/>
    </row>
    <row r="20" spans="1:18" ht="55.5" customHeight="1">
      <c r="A20" s="69" t="s">
        <v>160</v>
      </c>
      <c r="B20" s="72" t="s">
        <v>258</v>
      </c>
      <c r="C20" s="146" t="s">
        <v>253</v>
      </c>
      <c r="D20" s="16">
        <f>E21+F22</f>
        <v>5067033.6500000004</v>
      </c>
      <c r="E20" s="17" t="s">
        <v>11</v>
      </c>
      <c r="F20" s="17" t="s">
        <v>11</v>
      </c>
      <c r="G20" s="16">
        <f>SUM(G21:G22)</f>
        <v>484746.15</v>
      </c>
      <c r="H20" s="117">
        <f t="shared" ref="H20:N20" si="8">SUM(H21:H22)</f>
        <v>700872.5</v>
      </c>
      <c r="I20" s="117">
        <f t="shared" si="8"/>
        <v>685452.5</v>
      </c>
      <c r="J20" s="117">
        <f t="shared" si="8"/>
        <v>670032.5</v>
      </c>
      <c r="K20" s="117">
        <f t="shared" si="8"/>
        <v>654612.5</v>
      </c>
      <c r="L20" s="117">
        <f t="shared" si="8"/>
        <v>639192.5</v>
      </c>
      <c r="M20" s="117">
        <f t="shared" si="8"/>
        <v>623772.5</v>
      </c>
      <c r="N20" s="117">
        <f t="shared" si="8"/>
        <v>608352.5</v>
      </c>
      <c r="O20" s="16">
        <f t="shared" ref="O20:R20" si="9">SUM(O21:O22)</f>
        <v>0</v>
      </c>
      <c r="P20" s="16">
        <f t="shared" si="9"/>
        <v>0</v>
      </c>
      <c r="Q20" s="16">
        <f t="shared" si="9"/>
        <v>0</v>
      </c>
      <c r="R20" s="78">
        <f t="shared" si="9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4500000</v>
      </c>
      <c r="F21" s="18" t="s">
        <v>11</v>
      </c>
      <c r="G21" s="20">
        <v>300000</v>
      </c>
      <c r="H21" s="118">
        <v>600000</v>
      </c>
      <c r="I21" s="118">
        <v>600000</v>
      </c>
      <c r="J21" s="118">
        <v>600000</v>
      </c>
      <c r="K21" s="118">
        <v>600000</v>
      </c>
      <c r="L21" s="118">
        <v>600000</v>
      </c>
      <c r="M21" s="118">
        <v>600000</v>
      </c>
      <c r="N21" s="118">
        <v>600000</v>
      </c>
      <c r="O21" s="20"/>
      <c r="P21" s="20"/>
      <c r="Q21" s="20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567033.65</v>
      </c>
      <c r="G22" s="25">
        <v>184746.15</v>
      </c>
      <c r="H22" s="119">
        <v>100872.5</v>
      </c>
      <c r="I22" s="119">
        <v>85452.5</v>
      </c>
      <c r="J22" s="119">
        <v>70032.5</v>
      </c>
      <c r="K22" s="119">
        <v>54612.5</v>
      </c>
      <c r="L22" s="119">
        <v>39192.5</v>
      </c>
      <c r="M22" s="119">
        <v>23772.5</v>
      </c>
      <c r="N22" s="119">
        <v>8352.5</v>
      </c>
      <c r="O22" s="25"/>
      <c r="P22" s="25"/>
      <c r="Q22" s="25"/>
      <c r="R22" s="27"/>
    </row>
    <row r="23" spans="1:18" ht="60.75" customHeight="1">
      <c r="A23" s="69" t="s">
        <v>161</v>
      </c>
      <c r="B23" s="72" t="s">
        <v>259</v>
      </c>
      <c r="C23" s="146" t="s">
        <v>254</v>
      </c>
      <c r="D23" s="16">
        <f>E24+F25</f>
        <v>6741097.5099999998</v>
      </c>
      <c r="E23" s="17" t="s">
        <v>11</v>
      </c>
      <c r="F23" s="17" t="s">
        <v>11</v>
      </c>
      <c r="G23" s="16">
        <f>SUM(G24:G25)</f>
        <v>501617.51</v>
      </c>
      <c r="H23" s="117">
        <f t="shared" ref="H23:O23" si="10">SUM(H24:H25)</f>
        <v>935755</v>
      </c>
      <c r="I23" s="117">
        <f t="shared" si="10"/>
        <v>891235</v>
      </c>
      <c r="J23" s="117">
        <f t="shared" si="10"/>
        <v>846715</v>
      </c>
      <c r="K23" s="117">
        <f t="shared" si="10"/>
        <v>802195</v>
      </c>
      <c r="L23" s="117">
        <f t="shared" si="10"/>
        <v>757675</v>
      </c>
      <c r="M23" s="117">
        <f t="shared" si="10"/>
        <v>713155</v>
      </c>
      <c r="N23" s="117">
        <f t="shared" si="10"/>
        <v>668635</v>
      </c>
      <c r="O23" s="117">
        <f t="shared" si="10"/>
        <v>624115</v>
      </c>
      <c r="P23" s="16">
        <f t="shared" ref="P23:R23" si="11">SUM(P24:P25)</f>
        <v>0</v>
      </c>
      <c r="Q23" s="16">
        <f t="shared" si="11"/>
        <v>0</v>
      </c>
      <c r="R23" s="78">
        <f t="shared" si="11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5100000</v>
      </c>
      <c r="F24" s="18" t="s">
        <v>11</v>
      </c>
      <c r="G24" s="20">
        <v>300000</v>
      </c>
      <c r="H24" s="118">
        <v>600000</v>
      </c>
      <c r="I24" s="118">
        <v>600000</v>
      </c>
      <c r="J24" s="118">
        <v>600000</v>
      </c>
      <c r="K24" s="118">
        <v>600000</v>
      </c>
      <c r="L24" s="118">
        <v>600000</v>
      </c>
      <c r="M24" s="118">
        <v>600000</v>
      </c>
      <c r="N24" s="118">
        <v>600000</v>
      </c>
      <c r="O24" s="118">
        <v>600000</v>
      </c>
      <c r="P24" s="20"/>
      <c r="Q24" s="20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1641097.51</v>
      </c>
      <c r="G25" s="25">
        <v>201617.51</v>
      </c>
      <c r="H25" s="119">
        <v>335755</v>
      </c>
      <c r="I25" s="119">
        <v>291235</v>
      </c>
      <c r="J25" s="119">
        <v>246715</v>
      </c>
      <c r="K25" s="119">
        <v>202195</v>
      </c>
      <c r="L25" s="119">
        <v>157675</v>
      </c>
      <c r="M25" s="119">
        <v>113155</v>
      </c>
      <c r="N25" s="119">
        <v>68635</v>
      </c>
      <c r="O25" s="119">
        <v>24115</v>
      </c>
      <c r="P25" s="25"/>
      <c r="Q25" s="25"/>
      <c r="R25" s="27"/>
    </row>
    <row r="26" spans="1:18" ht="63.75" customHeight="1">
      <c r="A26" s="69" t="s">
        <v>162</v>
      </c>
      <c r="B26" s="72" t="s">
        <v>260</v>
      </c>
      <c r="C26" s="146" t="s">
        <v>255</v>
      </c>
      <c r="D26" s="16">
        <f>E27+F28</f>
        <v>3714569.66</v>
      </c>
      <c r="E26" s="17" t="s">
        <v>11</v>
      </c>
      <c r="F26" s="17" t="s">
        <v>11</v>
      </c>
      <c r="G26" s="16">
        <f>SUM(G27:G28)</f>
        <v>238784.78999999998</v>
      </c>
      <c r="H26" s="117">
        <f t="shared" ref="H26:P26" si="12">SUM(H27:H28)</f>
        <v>462113.04000000004</v>
      </c>
      <c r="I26" s="117">
        <f t="shared" si="12"/>
        <v>443123.04000000004</v>
      </c>
      <c r="J26" s="117">
        <f t="shared" si="12"/>
        <v>424133.03</v>
      </c>
      <c r="K26" s="117">
        <f t="shared" si="12"/>
        <v>405450.87</v>
      </c>
      <c r="L26" s="117">
        <f t="shared" si="12"/>
        <v>386153.04</v>
      </c>
      <c r="M26" s="117">
        <f t="shared" si="12"/>
        <v>367163.03</v>
      </c>
      <c r="N26" s="117">
        <f t="shared" si="12"/>
        <v>348173.03</v>
      </c>
      <c r="O26" s="117">
        <f t="shared" si="12"/>
        <v>329282.75</v>
      </c>
      <c r="P26" s="117">
        <f t="shared" si="12"/>
        <v>310193.03999999998</v>
      </c>
      <c r="Q26" s="16">
        <f t="shared" ref="Q26:R26" si="13">SUM(Q27:Q28)</f>
        <v>0</v>
      </c>
      <c r="R26" s="78">
        <f t="shared" si="13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2850000</v>
      </c>
      <c r="F27" s="18" t="s">
        <v>11</v>
      </c>
      <c r="G27" s="20">
        <v>150000</v>
      </c>
      <c r="H27" s="118">
        <v>300000</v>
      </c>
      <c r="I27" s="118">
        <v>300000</v>
      </c>
      <c r="J27" s="118">
        <v>300000</v>
      </c>
      <c r="K27" s="118">
        <v>300000</v>
      </c>
      <c r="L27" s="118">
        <v>300000</v>
      </c>
      <c r="M27" s="118">
        <v>300000</v>
      </c>
      <c r="N27" s="118">
        <v>300000</v>
      </c>
      <c r="O27" s="118">
        <v>300000</v>
      </c>
      <c r="P27" s="118">
        <v>300000</v>
      </c>
      <c r="Q27" s="20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864569.66000000015</v>
      </c>
      <c r="G28" s="25">
        <v>88784.79</v>
      </c>
      <c r="H28" s="119">
        <v>162113.04</v>
      </c>
      <c r="I28" s="119">
        <v>143123.04</v>
      </c>
      <c r="J28" s="119">
        <v>124133.03</v>
      </c>
      <c r="K28" s="119">
        <v>105450.87</v>
      </c>
      <c r="L28" s="119">
        <v>86153.04</v>
      </c>
      <c r="M28" s="119">
        <v>67163.03</v>
      </c>
      <c r="N28" s="119">
        <v>48173.03</v>
      </c>
      <c r="O28" s="119">
        <v>29282.75</v>
      </c>
      <c r="P28" s="119">
        <v>10193.040000000001</v>
      </c>
      <c r="Q28" s="25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14">SUM(H30:H31)</f>
        <v>0</v>
      </c>
      <c r="I29" s="16">
        <f t="shared" si="14"/>
        <v>0</v>
      </c>
      <c r="J29" s="16">
        <f t="shared" si="14"/>
        <v>0</v>
      </c>
      <c r="K29" s="16">
        <f t="shared" si="14"/>
        <v>0</v>
      </c>
      <c r="L29" s="16">
        <f t="shared" si="14"/>
        <v>0</v>
      </c>
      <c r="M29" s="16">
        <f t="shared" si="14"/>
        <v>0</v>
      </c>
      <c r="N29" s="16">
        <f t="shared" si="14"/>
        <v>0</v>
      </c>
      <c r="O29" s="16">
        <f t="shared" si="14"/>
        <v>0</v>
      </c>
      <c r="P29" s="16">
        <f t="shared" si="14"/>
        <v>0</v>
      </c>
      <c r="Q29" s="16">
        <f t="shared" si="14"/>
        <v>0</v>
      </c>
      <c r="R29" s="78">
        <f t="shared" si="14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15">SUM(H33:H34)</f>
        <v>0</v>
      </c>
      <c r="I32" s="16">
        <f t="shared" si="15"/>
        <v>0</v>
      </c>
      <c r="J32" s="16">
        <f t="shared" si="15"/>
        <v>0</v>
      </c>
      <c r="K32" s="16">
        <f t="shared" si="15"/>
        <v>0</v>
      </c>
      <c r="L32" s="16">
        <f t="shared" si="15"/>
        <v>0</v>
      </c>
      <c r="M32" s="16">
        <f t="shared" si="15"/>
        <v>0</v>
      </c>
      <c r="N32" s="16">
        <f t="shared" si="15"/>
        <v>0</v>
      </c>
      <c r="O32" s="16">
        <f t="shared" si="15"/>
        <v>0</v>
      </c>
      <c r="P32" s="16">
        <f t="shared" si="15"/>
        <v>0</v>
      </c>
      <c r="Q32" s="16">
        <f t="shared" si="15"/>
        <v>0</v>
      </c>
      <c r="R32" s="78">
        <f t="shared" si="15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6">SUM(H36:H37)</f>
        <v>0</v>
      </c>
      <c r="I35" s="16">
        <f t="shared" si="16"/>
        <v>0</v>
      </c>
      <c r="J35" s="16">
        <f t="shared" si="16"/>
        <v>0</v>
      </c>
      <c r="K35" s="16">
        <f t="shared" si="16"/>
        <v>0</v>
      </c>
      <c r="L35" s="16">
        <f t="shared" si="16"/>
        <v>0</v>
      </c>
      <c r="M35" s="16">
        <f t="shared" si="16"/>
        <v>0</v>
      </c>
      <c r="N35" s="16">
        <f t="shared" si="16"/>
        <v>0</v>
      </c>
      <c r="O35" s="16">
        <f t="shared" si="16"/>
        <v>0</v>
      </c>
      <c r="P35" s="16">
        <f t="shared" si="16"/>
        <v>0</v>
      </c>
      <c r="Q35" s="16">
        <f t="shared" si="16"/>
        <v>0</v>
      </c>
      <c r="R35" s="78">
        <f t="shared" si="16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7">SUM(H39:H40)</f>
        <v>0</v>
      </c>
      <c r="I38" s="16">
        <f t="shared" si="17"/>
        <v>0</v>
      </c>
      <c r="J38" s="16">
        <f t="shared" si="17"/>
        <v>0</v>
      </c>
      <c r="K38" s="16">
        <f t="shared" si="17"/>
        <v>0</v>
      </c>
      <c r="L38" s="16">
        <f t="shared" si="17"/>
        <v>0</v>
      </c>
      <c r="M38" s="16">
        <f t="shared" si="17"/>
        <v>0</v>
      </c>
      <c r="N38" s="16">
        <f t="shared" si="17"/>
        <v>0</v>
      </c>
      <c r="O38" s="16">
        <f t="shared" si="17"/>
        <v>0</v>
      </c>
      <c r="P38" s="16">
        <f t="shared" si="17"/>
        <v>0</v>
      </c>
      <c r="Q38" s="16">
        <f t="shared" si="17"/>
        <v>0</v>
      </c>
      <c r="R38" s="78">
        <f t="shared" si="17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69" t="s">
        <v>167</v>
      </c>
      <c r="B41" s="72" t="s">
        <v>202</v>
      </c>
      <c r="C41" s="146"/>
      <c r="D41" s="16">
        <f>E42+F43</f>
        <v>0</v>
      </c>
      <c r="E41" s="17" t="s">
        <v>11</v>
      </c>
      <c r="F41" s="17" t="s">
        <v>11</v>
      </c>
      <c r="G41" s="16">
        <f>SUM(G42:G43)</f>
        <v>0</v>
      </c>
      <c r="H41" s="16">
        <f t="shared" ref="H41:R41" si="18">SUM(H42:H43)</f>
        <v>0</v>
      </c>
      <c r="I41" s="16">
        <f t="shared" si="18"/>
        <v>0</v>
      </c>
      <c r="J41" s="16">
        <f t="shared" si="18"/>
        <v>0</v>
      </c>
      <c r="K41" s="16">
        <f t="shared" si="18"/>
        <v>0</v>
      </c>
      <c r="L41" s="16">
        <f t="shared" si="18"/>
        <v>0</v>
      </c>
      <c r="M41" s="16">
        <f t="shared" si="18"/>
        <v>0</v>
      </c>
      <c r="N41" s="16">
        <f t="shared" si="18"/>
        <v>0</v>
      </c>
      <c r="O41" s="16">
        <f t="shared" si="18"/>
        <v>0</v>
      </c>
      <c r="P41" s="16">
        <f t="shared" si="18"/>
        <v>0</v>
      </c>
      <c r="Q41" s="16">
        <f t="shared" si="18"/>
        <v>0</v>
      </c>
      <c r="R41" s="78">
        <f t="shared" si="18"/>
        <v>0</v>
      </c>
    </row>
    <row r="42" spans="1:18" ht="23.1" hidden="1" customHeight="1" outlineLevel="1">
      <c r="A42" s="177" t="s">
        <v>0</v>
      </c>
      <c r="B42" s="178"/>
      <c r="C42" s="147"/>
      <c r="D42" s="18" t="s">
        <v>11</v>
      </c>
      <c r="E42" s="19">
        <f>SUM(G42:R42)</f>
        <v>0</v>
      </c>
      <c r="F42" s="18" t="s">
        <v>11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169" t="s">
        <v>1</v>
      </c>
      <c r="B43" s="170"/>
      <c r="C43" s="148"/>
      <c r="D43" s="23" t="s">
        <v>11</v>
      </c>
      <c r="E43" s="23" t="s">
        <v>11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69" t="s">
        <v>168</v>
      </c>
      <c r="B44" s="72" t="s">
        <v>202</v>
      </c>
      <c r="C44" s="146"/>
      <c r="D44" s="16">
        <f>E45+F46</f>
        <v>0</v>
      </c>
      <c r="E44" s="17" t="s">
        <v>11</v>
      </c>
      <c r="F44" s="17" t="s">
        <v>11</v>
      </c>
      <c r="G44" s="16">
        <f>SUM(G45:G46)</f>
        <v>0</v>
      </c>
      <c r="H44" s="16">
        <f t="shared" ref="H44:R44" si="19">SUM(H45:H46)</f>
        <v>0</v>
      </c>
      <c r="I44" s="16">
        <f t="shared" si="19"/>
        <v>0</v>
      </c>
      <c r="J44" s="16">
        <f t="shared" si="19"/>
        <v>0</v>
      </c>
      <c r="K44" s="16">
        <f t="shared" si="19"/>
        <v>0</v>
      </c>
      <c r="L44" s="16">
        <f t="shared" si="19"/>
        <v>0</v>
      </c>
      <c r="M44" s="16">
        <f t="shared" si="19"/>
        <v>0</v>
      </c>
      <c r="N44" s="16">
        <f t="shared" si="19"/>
        <v>0</v>
      </c>
      <c r="O44" s="16">
        <f t="shared" si="19"/>
        <v>0</v>
      </c>
      <c r="P44" s="16">
        <f t="shared" si="19"/>
        <v>0</v>
      </c>
      <c r="Q44" s="16">
        <f t="shared" si="19"/>
        <v>0</v>
      </c>
      <c r="R44" s="78">
        <f t="shared" si="19"/>
        <v>0</v>
      </c>
    </row>
    <row r="45" spans="1:18" ht="23.1" hidden="1" customHeight="1" outlineLevel="1">
      <c r="A45" s="177" t="s">
        <v>0</v>
      </c>
      <c r="B45" s="178"/>
      <c r="C45" s="147"/>
      <c r="D45" s="18" t="s">
        <v>11</v>
      </c>
      <c r="E45" s="19">
        <f>SUM(G45:R45)</f>
        <v>0</v>
      </c>
      <c r="F45" s="18" t="s">
        <v>11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169" t="s">
        <v>1</v>
      </c>
      <c r="B46" s="170"/>
      <c r="C46" s="148"/>
      <c r="D46" s="23" t="s">
        <v>11</v>
      </c>
      <c r="E46" s="23" t="s">
        <v>11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69" t="s">
        <v>169</v>
      </c>
      <c r="B47" s="72" t="s">
        <v>202</v>
      </c>
      <c r="C47" s="146"/>
      <c r="D47" s="16">
        <f>E48+F49</f>
        <v>0</v>
      </c>
      <c r="E47" s="17" t="s">
        <v>11</v>
      </c>
      <c r="F47" s="17" t="s">
        <v>11</v>
      </c>
      <c r="G47" s="16">
        <f>SUM(G48:G49)</f>
        <v>0</v>
      </c>
      <c r="H47" s="16">
        <f t="shared" ref="H47:R47" si="20">SUM(H48:H49)</f>
        <v>0</v>
      </c>
      <c r="I47" s="16">
        <f t="shared" si="20"/>
        <v>0</v>
      </c>
      <c r="J47" s="16">
        <f t="shared" si="20"/>
        <v>0</v>
      </c>
      <c r="K47" s="16">
        <f t="shared" si="20"/>
        <v>0</v>
      </c>
      <c r="L47" s="16">
        <f t="shared" si="20"/>
        <v>0</v>
      </c>
      <c r="M47" s="16">
        <f t="shared" si="20"/>
        <v>0</v>
      </c>
      <c r="N47" s="16">
        <f t="shared" si="20"/>
        <v>0</v>
      </c>
      <c r="O47" s="16">
        <f t="shared" si="20"/>
        <v>0</v>
      </c>
      <c r="P47" s="16">
        <f t="shared" si="20"/>
        <v>0</v>
      </c>
      <c r="Q47" s="16">
        <f t="shared" si="20"/>
        <v>0</v>
      </c>
      <c r="R47" s="78">
        <f t="shared" si="20"/>
        <v>0</v>
      </c>
    </row>
    <row r="48" spans="1:18" ht="23.1" hidden="1" customHeight="1" outlineLevel="1">
      <c r="A48" s="177" t="s">
        <v>0</v>
      </c>
      <c r="B48" s="178"/>
      <c r="C48" s="147"/>
      <c r="D48" s="18" t="s">
        <v>11</v>
      </c>
      <c r="E48" s="19">
        <f>SUM(G48:R48)</f>
        <v>0</v>
      </c>
      <c r="F48" s="18" t="s">
        <v>11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169" t="s">
        <v>1</v>
      </c>
      <c r="B49" s="170"/>
      <c r="C49" s="148"/>
      <c r="D49" s="23" t="s">
        <v>11</v>
      </c>
      <c r="E49" s="23" t="s">
        <v>11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69" t="s">
        <v>170</v>
      </c>
      <c r="B50" s="72" t="s">
        <v>202</v>
      </c>
      <c r="C50" s="146"/>
      <c r="D50" s="16">
        <f>E51+F52</f>
        <v>0</v>
      </c>
      <c r="E50" s="17" t="s">
        <v>11</v>
      </c>
      <c r="F50" s="17" t="s">
        <v>11</v>
      </c>
      <c r="G50" s="16">
        <f>SUM(G51:G52)</f>
        <v>0</v>
      </c>
      <c r="H50" s="16">
        <f t="shared" ref="H50:R50" si="21">SUM(H51:H52)</f>
        <v>0</v>
      </c>
      <c r="I50" s="16">
        <f t="shared" si="21"/>
        <v>0</v>
      </c>
      <c r="J50" s="16">
        <f t="shared" si="21"/>
        <v>0</v>
      </c>
      <c r="K50" s="16">
        <f t="shared" si="21"/>
        <v>0</v>
      </c>
      <c r="L50" s="16">
        <f t="shared" si="21"/>
        <v>0</v>
      </c>
      <c r="M50" s="16">
        <f t="shared" si="21"/>
        <v>0</v>
      </c>
      <c r="N50" s="16">
        <f t="shared" si="21"/>
        <v>0</v>
      </c>
      <c r="O50" s="16">
        <f t="shared" si="21"/>
        <v>0</v>
      </c>
      <c r="P50" s="16">
        <f t="shared" si="21"/>
        <v>0</v>
      </c>
      <c r="Q50" s="16">
        <f t="shared" si="21"/>
        <v>0</v>
      </c>
      <c r="R50" s="78">
        <f t="shared" si="21"/>
        <v>0</v>
      </c>
    </row>
    <row r="51" spans="1:18" ht="23.1" hidden="1" customHeight="1" outlineLevel="1">
      <c r="A51" s="177" t="s">
        <v>0</v>
      </c>
      <c r="B51" s="178"/>
      <c r="C51" s="147"/>
      <c r="D51" s="18" t="s">
        <v>11</v>
      </c>
      <c r="E51" s="19">
        <f>SUM(G51:R51)</f>
        <v>0</v>
      </c>
      <c r="F51" s="18" t="s">
        <v>11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169" t="s">
        <v>1</v>
      </c>
      <c r="B52" s="170"/>
      <c r="C52" s="148"/>
      <c r="D52" s="23" t="s">
        <v>11</v>
      </c>
      <c r="E52" s="23" t="s">
        <v>11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69" t="s">
        <v>171</v>
      </c>
      <c r="B53" s="72" t="s">
        <v>202</v>
      </c>
      <c r="C53" s="146"/>
      <c r="D53" s="16">
        <f>E54+F55</f>
        <v>0</v>
      </c>
      <c r="E53" s="17" t="s">
        <v>11</v>
      </c>
      <c r="F53" s="17" t="s">
        <v>11</v>
      </c>
      <c r="G53" s="16">
        <f>SUM(G54:G55)</f>
        <v>0</v>
      </c>
      <c r="H53" s="16">
        <f t="shared" ref="H53:R53" si="22">SUM(H54:H55)</f>
        <v>0</v>
      </c>
      <c r="I53" s="16">
        <f t="shared" si="22"/>
        <v>0</v>
      </c>
      <c r="J53" s="16">
        <f t="shared" si="22"/>
        <v>0</v>
      </c>
      <c r="K53" s="16">
        <f t="shared" si="22"/>
        <v>0</v>
      </c>
      <c r="L53" s="16">
        <f t="shared" si="22"/>
        <v>0</v>
      </c>
      <c r="M53" s="16">
        <f t="shared" si="22"/>
        <v>0</v>
      </c>
      <c r="N53" s="16">
        <f t="shared" si="22"/>
        <v>0</v>
      </c>
      <c r="O53" s="16">
        <f t="shared" si="22"/>
        <v>0</v>
      </c>
      <c r="P53" s="16">
        <f t="shared" si="22"/>
        <v>0</v>
      </c>
      <c r="Q53" s="16">
        <f t="shared" si="22"/>
        <v>0</v>
      </c>
      <c r="R53" s="78">
        <f t="shared" si="22"/>
        <v>0</v>
      </c>
    </row>
    <row r="54" spans="1:18" ht="23.1" hidden="1" customHeight="1" outlineLevel="1">
      <c r="A54" s="177" t="s">
        <v>0</v>
      </c>
      <c r="B54" s="178"/>
      <c r="C54" s="147"/>
      <c r="D54" s="18" t="s">
        <v>11</v>
      </c>
      <c r="E54" s="19">
        <f>SUM(G54:R54)</f>
        <v>0</v>
      </c>
      <c r="F54" s="18" t="s">
        <v>11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169" t="s">
        <v>1</v>
      </c>
      <c r="B55" s="170"/>
      <c r="C55" s="148"/>
      <c r="D55" s="23" t="s">
        <v>11</v>
      </c>
      <c r="E55" s="23" t="s">
        <v>11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69" t="s">
        <v>172</v>
      </c>
      <c r="B56" s="72" t="s">
        <v>202</v>
      </c>
      <c r="C56" s="146"/>
      <c r="D56" s="16">
        <f>E57+F58</f>
        <v>0</v>
      </c>
      <c r="E56" s="17" t="s">
        <v>11</v>
      </c>
      <c r="F56" s="17" t="s">
        <v>11</v>
      </c>
      <c r="G56" s="16">
        <f>SUM(G57:G58)</f>
        <v>0</v>
      </c>
      <c r="H56" s="16">
        <f t="shared" ref="H56:R56" si="23">SUM(H57:H58)</f>
        <v>0</v>
      </c>
      <c r="I56" s="16">
        <f t="shared" si="23"/>
        <v>0</v>
      </c>
      <c r="J56" s="16">
        <f t="shared" si="23"/>
        <v>0</v>
      </c>
      <c r="K56" s="16">
        <f t="shared" si="23"/>
        <v>0</v>
      </c>
      <c r="L56" s="16">
        <f t="shared" si="23"/>
        <v>0</v>
      </c>
      <c r="M56" s="16">
        <f t="shared" si="23"/>
        <v>0</v>
      </c>
      <c r="N56" s="16">
        <f t="shared" si="23"/>
        <v>0</v>
      </c>
      <c r="O56" s="16">
        <f t="shared" si="23"/>
        <v>0</v>
      </c>
      <c r="P56" s="16">
        <f t="shared" si="23"/>
        <v>0</v>
      </c>
      <c r="Q56" s="16">
        <f t="shared" si="23"/>
        <v>0</v>
      </c>
      <c r="R56" s="78">
        <f t="shared" si="23"/>
        <v>0</v>
      </c>
    </row>
    <row r="57" spans="1:18" ht="23.1" hidden="1" customHeight="1" outlineLevel="1">
      <c r="A57" s="177" t="s">
        <v>0</v>
      </c>
      <c r="B57" s="178"/>
      <c r="C57" s="147"/>
      <c r="D57" s="18" t="s">
        <v>11</v>
      </c>
      <c r="E57" s="19">
        <f>SUM(G57:R57)</f>
        <v>0</v>
      </c>
      <c r="F57" s="18" t="s">
        <v>11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169" t="s">
        <v>1</v>
      </c>
      <c r="B58" s="170"/>
      <c r="C58" s="148"/>
      <c r="D58" s="23" t="s">
        <v>11</v>
      </c>
      <c r="E58" s="23" t="s">
        <v>11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69" t="s">
        <v>173</v>
      </c>
      <c r="B59" s="72" t="s">
        <v>202</v>
      </c>
      <c r="C59" s="146"/>
      <c r="D59" s="16">
        <f>E60+F61</f>
        <v>0</v>
      </c>
      <c r="E59" s="17" t="s">
        <v>11</v>
      </c>
      <c r="F59" s="17" t="s">
        <v>11</v>
      </c>
      <c r="G59" s="16">
        <f>SUM(G60:G61)</f>
        <v>0</v>
      </c>
      <c r="H59" s="16">
        <f t="shared" ref="H59:R59" si="24">SUM(H60:H61)</f>
        <v>0</v>
      </c>
      <c r="I59" s="16">
        <f t="shared" si="24"/>
        <v>0</v>
      </c>
      <c r="J59" s="16">
        <f t="shared" si="24"/>
        <v>0</v>
      </c>
      <c r="K59" s="16">
        <f t="shared" si="24"/>
        <v>0</v>
      </c>
      <c r="L59" s="16">
        <f t="shared" si="24"/>
        <v>0</v>
      </c>
      <c r="M59" s="16">
        <f t="shared" si="24"/>
        <v>0</v>
      </c>
      <c r="N59" s="16">
        <f t="shared" si="24"/>
        <v>0</v>
      </c>
      <c r="O59" s="16">
        <f t="shared" si="24"/>
        <v>0</v>
      </c>
      <c r="P59" s="16">
        <f t="shared" si="24"/>
        <v>0</v>
      </c>
      <c r="Q59" s="16">
        <f t="shared" si="24"/>
        <v>0</v>
      </c>
      <c r="R59" s="78">
        <f t="shared" si="24"/>
        <v>0</v>
      </c>
    </row>
    <row r="60" spans="1:18" ht="23.1" hidden="1" customHeight="1" outlineLevel="1">
      <c r="A60" s="177" t="s">
        <v>0</v>
      </c>
      <c r="B60" s="178"/>
      <c r="C60" s="147"/>
      <c r="D60" s="18" t="s">
        <v>11</v>
      </c>
      <c r="E60" s="19">
        <f>SUM(G60:R60)</f>
        <v>0</v>
      </c>
      <c r="F60" s="18" t="s">
        <v>11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169" t="s">
        <v>1</v>
      </c>
      <c r="B61" s="170"/>
      <c r="C61" s="148"/>
      <c r="D61" s="23" t="s">
        <v>11</v>
      </c>
      <c r="E61" s="23" t="s">
        <v>11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" hidden="1" customHeight="1" outlineLevel="1">
      <c r="A62" s="69" t="s">
        <v>174</v>
      </c>
      <c r="B62" s="72" t="s">
        <v>202</v>
      </c>
      <c r="C62" s="146"/>
      <c r="D62" s="16">
        <f>E63+F64</f>
        <v>0</v>
      </c>
      <c r="E62" s="17" t="s">
        <v>11</v>
      </c>
      <c r="F62" s="17" t="s">
        <v>11</v>
      </c>
      <c r="G62" s="16">
        <f>SUM(G63:G64)</f>
        <v>0</v>
      </c>
      <c r="H62" s="16">
        <f t="shared" ref="H62:R62" si="25">SUM(H63:H64)</f>
        <v>0</v>
      </c>
      <c r="I62" s="16">
        <f t="shared" si="25"/>
        <v>0</v>
      </c>
      <c r="J62" s="16">
        <f t="shared" si="25"/>
        <v>0</v>
      </c>
      <c r="K62" s="16">
        <f t="shared" si="25"/>
        <v>0</v>
      </c>
      <c r="L62" s="16">
        <f t="shared" si="25"/>
        <v>0</v>
      </c>
      <c r="M62" s="16">
        <f t="shared" si="25"/>
        <v>0</v>
      </c>
      <c r="N62" s="16">
        <f t="shared" si="25"/>
        <v>0</v>
      </c>
      <c r="O62" s="16">
        <f t="shared" si="25"/>
        <v>0</v>
      </c>
      <c r="P62" s="16">
        <f t="shared" si="25"/>
        <v>0</v>
      </c>
      <c r="Q62" s="16">
        <f t="shared" si="25"/>
        <v>0</v>
      </c>
      <c r="R62" s="78">
        <f t="shared" si="25"/>
        <v>0</v>
      </c>
    </row>
    <row r="63" spans="1:18" ht="23.1" hidden="1" customHeight="1" outlineLevel="1">
      <c r="A63" s="177" t="s">
        <v>0</v>
      </c>
      <c r="B63" s="178"/>
      <c r="C63" s="147"/>
      <c r="D63" s="18" t="s">
        <v>11</v>
      </c>
      <c r="E63" s="19">
        <f>SUM(G63:R63)</f>
        <v>0</v>
      </c>
      <c r="F63" s="18" t="s">
        <v>11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169" t="s">
        <v>1</v>
      </c>
      <c r="B64" s="170"/>
      <c r="C64" s="148"/>
      <c r="D64" s="23" t="s">
        <v>11</v>
      </c>
      <c r="E64" s="23" t="s">
        <v>11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69" t="s">
        <v>175</v>
      </c>
      <c r="B65" s="72" t="s">
        <v>202</v>
      </c>
      <c r="C65" s="146"/>
      <c r="D65" s="16">
        <f>E66+F67</f>
        <v>0</v>
      </c>
      <c r="E65" s="17" t="s">
        <v>11</v>
      </c>
      <c r="F65" s="17" t="s">
        <v>11</v>
      </c>
      <c r="G65" s="16">
        <f>SUM(G66:G67)</f>
        <v>0</v>
      </c>
      <c r="H65" s="16">
        <f t="shared" ref="H65:R65" si="26">SUM(H66:H67)</f>
        <v>0</v>
      </c>
      <c r="I65" s="16">
        <f t="shared" si="26"/>
        <v>0</v>
      </c>
      <c r="J65" s="16">
        <f t="shared" si="26"/>
        <v>0</v>
      </c>
      <c r="K65" s="16">
        <f t="shared" si="26"/>
        <v>0</v>
      </c>
      <c r="L65" s="16">
        <f t="shared" si="26"/>
        <v>0</v>
      </c>
      <c r="M65" s="16">
        <f t="shared" si="26"/>
        <v>0</v>
      </c>
      <c r="N65" s="16">
        <f t="shared" si="26"/>
        <v>0</v>
      </c>
      <c r="O65" s="16">
        <f t="shared" si="26"/>
        <v>0</v>
      </c>
      <c r="P65" s="16">
        <f t="shared" si="26"/>
        <v>0</v>
      </c>
      <c r="Q65" s="16">
        <f t="shared" si="26"/>
        <v>0</v>
      </c>
      <c r="R65" s="78">
        <f t="shared" si="26"/>
        <v>0</v>
      </c>
    </row>
    <row r="66" spans="1:18" ht="23.1" hidden="1" customHeight="1" outlineLevel="1">
      <c r="A66" s="177" t="s">
        <v>0</v>
      </c>
      <c r="B66" s="178"/>
      <c r="C66" s="147"/>
      <c r="D66" s="18" t="s">
        <v>11</v>
      </c>
      <c r="E66" s="19">
        <f>SUM(G66:R66)</f>
        <v>0</v>
      </c>
      <c r="F66" s="18" t="s">
        <v>11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169" t="s">
        <v>1</v>
      </c>
      <c r="B67" s="170"/>
      <c r="C67" s="148"/>
      <c r="D67" s="23" t="s">
        <v>11</v>
      </c>
      <c r="E67" s="23" t="s">
        <v>11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69" t="s">
        <v>176</v>
      </c>
      <c r="B68" s="72" t="s">
        <v>202</v>
      </c>
      <c r="C68" s="146"/>
      <c r="D68" s="16">
        <f>E69+F70</f>
        <v>0</v>
      </c>
      <c r="E68" s="17" t="s">
        <v>11</v>
      </c>
      <c r="F68" s="17" t="s">
        <v>11</v>
      </c>
      <c r="G68" s="16">
        <f>SUM(G69:G70)</f>
        <v>0</v>
      </c>
      <c r="H68" s="16">
        <f t="shared" ref="H68:R68" si="27">SUM(H69:H70)</f>
        <v>0</v>
      </c>
      <c r="I68" s="16">
        <f t="shared" si="27"/>
        <v>0</v>
      </c>
      <c r="J68" s="16">
        <f t="shared" si="27"/>
        <v>0</v>
      </c>
      <c r="K68" s="16">
        <f t="shared" si="27"/>
        <v>0</v>
      </c>
      <c r="L68" s="16">
        <f t="shared" si="27"/>
        <v>0</v>
      </c>
      <c r="M68" s="16">
        <f t="shared" si="27"/>
        <v>0</v>
      </c>
      <c r="N68" s="16">
        <f t="shared" si="27"/>
        <v>0</v>
      </c>
      <c r="O68" s="16">
        <f t="shared" si="27"/>
        <v>0</v>
      </c>
      <c r="P68" s="16">
        <f t="shared" si="27"/>
        <v>0</v>
      </c>
      <c r="Q68" s="16">
        <f t="shared" si="27"/>
        <v>0</v>
      </c>
      <c r="R68" s="78">
        <f t="shared" si="27"/>
        <v>0</v>
      </c>
    </row>
    <row r="69" spans="1:18" ht="23.1" hidden="1" customHeight="1" outlineLevel="1">
      <c r="A69" s="177" t="s">
        <v>0</v>
      </c>
      <c r="B69" s="178"/>
      <c r="C69" s="147"/>
      <c r="D69" s="18" t="s">
        <v>11</v>
      </c>
      <c r="E69" s="19">
        <f>SUM(G69:R69)</f>
        <v>0</v>
      </c>
      <c r="F69" s="18" t="s">
        <v>11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169" t="s">
        <v>1</v>
      </c>
      <c r="B70" s="170"/>
      <c r="C70" s="148"/>
      <c r="D70" s="23" t="s">
        <v>11</v>
      </c>
      <c r="E70" s="23" t="s">
        <v>11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69" t="s">
        <v>177</v>
      </c>
      <c r="B71" s="72" t="s">
        <v>202</v>
      </c>
      <c r="C71" s="146"/>
      <c r="D71" s="16">
        <f>E72+F73</f>
        <v>0</v>
      </c>
      <c r="E71" s="17" t="s">
        <v>11</v>
      </c>
      <c r="F71" s="17" t="s">
        <v>11</v>
      </c>
      <c r="G71" s="16">
        <f>SUM(G72:G73)</f>
        <v>0</v>
      </c>
      <c r="H71" s="16">
        <f t="shared" ref="H71:R71" si="28">SUM(H72:H73)</f>
        <v>0</v>
      </c>
      <c r="I71" s="16">
        <f t="shared" si="28"/>
        <v>0</v>
      </c>
      <c r="J71" s="16">
        <f t="shared" si="28"/>
        <v>0</v>
      </c>
      <c r="K71" s="16">
        <f t="shared" si="28"/>
        <v>0</v>
      </c>
      <c r="L71" s="16">
        <f t="shared" si="28"/>
        <v>0</v>
      </c>
      <c r="M71" s="16">
        <f t="shared" si="28"/>
        <v>0</v>
      </c>
      <c r="N71" s="16">
        <f t="shared" si="28"/>
        <v>0</v>
      </c>
      <c r="O71" s="16">
        <f t="shared" si="28"/>
        <v>0</v>
      </c>
      <c r="P71" s="16">
        <f t="shared" si="28"/>
        <v>0</v>
      </c>
      <c r="Q71" s="16">
        <f t="shared" si="28"/>
        <v>0</v>
      </c>
      <c r="R71" s="78">
        <f t="shared" si="28"/>
        <v>0</v>
      </c>
    </row>
    <row r="72" spans="1:18" ht="23.1" hidden="1" customHeight="1" outlineLevel="1">
      <c r="A72" s="177" t="s">
        <v>0</v>
      </c>
      <c r="B72" s="178"/>
      <c r="C72" s="147"/>
      <c r="D72" s="18" t="s">
        <v>11</v>
      </c>
      <c r="E72" s="19">
        <f>SUM(G72:R72)</f>
        <v>0</v>
      </c>
      <c r="F72" s="18" t="s">
        <v>11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169" t="s">
        <v>1</v>
      </c>
      <c r="B73" s="170"/>
      <c r="C73" s="148"/>
      <c r="D73" s="23" t="s">
        <v>11</v>
      </c>
      <c r="E73" s="23" t="s">
        <v>11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69" t="s">
        <v>178</v>
      </c>
      <c r="B74" s="72" t="s">
        <v>202</v>
      </c>
      <c r="C74" s="146"/>
      <c r="D74" s="16">
        <f>E75+F76</f>
        <v>0</v>
      </c>
      <c r="E74" s="17" t="s">
        <v>11</v>
      </c>
      <c r="F74" s="17" t="s">
        <v>11</v>
      </c>
      <c r="G74" s="16">
        <f>SUM(G75:G76)</f>
        <v>0</v>
      </c>
      <c r="H74" s="16">
        <f t="shared" ref="H74:R74" si="29">SUM(H75:H76)</f>
        <v>0</v>
      </c>
      <c r="I74" s="16">
        <f t="shared" si="29"/>
        <v>0</v>
      </c>
      <c r="J74" s="16">
        <f t="shared" si="29"/>
        <v>0</v>
      </c>
      <c r="K74" s="16">
        <f t="shared" si="29"/>
        <v>0</v>
      </c>
      <c r="L74" s="16">
        <f t="shared" si="29"/>
        <v>0</v>
      </c>
      <c r="M74" s="16">
        <f t="shared" si="29"/>
        <v>0</v>
      </c>
      <c r="N74" s="16">
        <f t="shared" si="29"/>
        <v>0</v>
      </c>
      <c r="O74" s="16">
        <f t="shared" si="29"/>
        <v>0</v>
      </c>
      <c r="P74" s="16">
        <f t="shared" si="29"/>
        <v>0</v>
      </c>
      <c r="Q74" s="16">
        <f t="shared" si="29"/>
        <v>0</v>
      </c>
      <c r="R74" s="78">
        <f t="shared" si="29"/>
        <v>0</v>
      </c>
    </row>
    <row r="75" spans="1:18" ht="23.1" hidden="1" customHeight="1" outlineLevel="1">
      <c r="A75" s="177" t="s">
        <v>0</v>
      </c>
      <c r="B75" s="178"/>
      <c r="C75" s="147"/>
      <c r="D75" s="18" t="s">
        <v>11</v>
      </c>
      <c r="E75" s="19">
        <f>SUM(G75:R75)</f>
        <v>0</v>
      </c>
      <c r="F75" s="18" t="s">
        <v>11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169" t="s">
        <v>1</v>
      </c>
      <c r="B76" s="170"/>
      <c r="C76" s="148"/>
      <c r="D76" s="23" t="s">
        <v>11</v>
      </c>
      <c r="E76" s="23" t="s">
        <v>11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69" t="s">
        <v>179</v>
      </c>
      <c r="B77" s="72" t="s">
        <v>202</v>
      </c>
      <c r="C77" s="146"/>
      <c r="D77" s="16">
        <f>E78+F79</f>
        <v>0</v>
      </c>
      <c r="E77" s="17" t="s">
        <v>11</v>
      </c>
      <c r="F77" s="17" t="s">
        <v>11</v>
      </c>
      <c r="G77" s="16">
        <f>SUM(G78:G79)</f>
        <v>0</v>
      </c>
      <c r="H77" s="16">
        <f t="shared" ref="H77:R77" si="30">SUM(H78:H79)</f>
        <v>0</v>
      </c>
      <c r="I77" s="16">
        <f t="shared" si="30"/>
        <v>0</v>
      </c>
      <c r="J77" s="16">
        <f t="shared" si="30"/>
        <v>0</v>
      </c>
      <c r="K77" s="16">
        <f t="shared" si="30"/>
        <v>0</v>
      </c>
      <c r="L77" s="16">
        <f t="shared" si="30"/>
        <v>0</v>
      </c>
      <c r="M77" s="16">
        <f t="shared" si="30"/>
        <v>0</v>
      </c>
      <c r="N77" s="16">
        <f t="shared" si="30"/>
        <v>0</v>
      </c>
      <c r="O77" s="16">
        <f t="shared" si="30"/>
        <v>0</v>
      </c>
      <c r="P77" s="16">
        <f t="shared" si="30"/>
        <v>0</v>
      </c>
      <c r="Q77" s="16">
        <f t="shared" si="30"/>
        <v>0</v>
      </c>
      <c r="R77" s="78">
        <f t="shared" si="30"/>
        <v>0</v>
      </c>
    </row>
    <row r="78" spans="1:18" ht="23.1" hidden="1" customHeight="1" outlineLevel="1">
      <c r="A78" s="177" t="s">
        <v>0</v>
      </c>
      <c r="B78" s="178"/>
      <c r="C78" s="147"/>
      <c r="D78" s="18" t="s">
        <v>11</v>
      </c>
      <c r="E78" s="19">
        <f>SUM(G78:R78)</f>
        <v>0</v>
      </c>
      <c r="F78" s="18" t="s">
        <v>11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169" t="s">
        <v>1</v>
      </c>
      <c r="B79" s="170"/>
      <c r="C79" s="148"/>
      <c r="D79" s="23" t="s">
        <v>11</v>
      </c>
      <c r="E79" s="23" t="s">
        <v>11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69" t="s">
        <v>180</v>
      </c>
      <c r="B80" s="72" t="s">
        <v>202</v>
      </c>
      <c r="C80" s="146"/>
      <c r="D80" s="16">
        <f>E81+F82</f>
        <v>0</v>
      </c>
      <c r="E80" s="17" t="s">
        <v>11</v>
      </c>
      <c r="F80" s="17" t="s">
        <v>11</v>
      </c>
      <c r="G80" s="16">
        <f>SUM(G81:G82)</f>
        <v>0</v>
      </c>
      <c r="H80" s="16">
        <f t="shared" ref="H80:R80" si="31">SUM(H81:H82)</f>
        <v>0</v>
      </c>
      <c r="I80" s="16">
        <f t="shared" si="31"/>
        <v>0</v>
      </c>
      <c r="J80" s="16">
        <f t="shared" si="31"/>
        <v>0</v>
      </c>
      <c r="K80" s="16">
        <f t="shared" si="31"/>
        <v>0</v>
      </c>
      <c r="L80" s="16">
        <f t="shared" si="31"/>
        <v>0</v>
      </c>
      <c r="M80" s="16">
        <f t="shared" si="31"/>
        <v>0</v>
      </c>
      <c r="N80" s="16">
        <f t="shared" si="31"/>
        <v>0</v>
      </c>
      <c r="O80" s="16">
        <f t="shared" si="31"/>
        <v>0</v>
      </c>
      <c r="P80" s="16">
        <f t="shared" si="31"/>
        <v>0</v>
      </c>
      <c r="Q80" s="16">
        <f t="shared" si="31"/>
        <v>0</v>
      </c>
      <c r="R80" s="78">
        <f t="shared" si="31"/>
        <v>0</v>
      </c>
    </row>
    <row r="81" spans="1:18" ht="23.1" hidden="1" customHeight="1" outlineLevel="1">
      <c r="A81" s="177" t="s">
        <v>0</v>
      </c>
      <c r="B81" s="178"/>
      <c r="C81" s="147"/>
      <c r="D81" s="18" t="s">
        <v>11</v>
      </c>
      <c r="E81" s="19">
        <f>SUM(G81:R81)</f>
        <v>0</v>
      </c>
      <c r="F81" s="18" t="s">
        <v>11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169" t="s">
        <v>1</v>
      </c>
      <c r="B82" s="170"/>
      <c r="C82" s="148"/>
      <c r="D82" s="23" t="s">
        <v>11</v>
      </c>
      <c r="E82" s="23" t="s">
        <v>11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69" t="s">
        <v>181</v>
      </c>
      <c r="B83" s="72" t="s">
        <v>202</v>
      </c>
      <c r="C83" s="146"/>
      <c r="D83" s="16">
        <f>E84+F85</f>
        <v>0</v>
      </c>
      <c r="E83" s="17" t="s">
        <v>11</v>
      </c>
      <c r="F83" s="17" t="s">
        <v>11</v>
      </c>
      <c r="G83" s="16">
        <f>SUM(G84:G85)</f>
        <v>0</v>
      </c>
      <c r="H83" s="16">
        <f t="shared" ref="H83:R83" si="32">SUM(H84:H85)</f>
        <v>0</v>
      </c>
      <c r="I83" s="16">
        <f t="shared" si="32"/>
        <v>0</v>
      </c>
      <c r="J83" s="16">
        <f t="shared" si="32"/>
        <v>0</v>
      </c>
      <c r="K83" s="16">
        <f t="shared" si="32"/>
        <v>0</v>
      </c>
      <c r="L83" s="16">
        <f t="shared" si="32"/>
        <v>0</v>
      </c>
      <c r="M83" s="16">
        <f t="shared" si="32"/>
        <v>0</v>
      </c>
      <c r="N83" s="16">
        <f t="shared" si="32"/>
        <v>0</v>
      </c>
      <c r="O83" s="16">
        <f t="shared" si="32"/>
        <v>0</v>
      </c>
      <c r="P83" s="16">
        <f t="shared" si="32"/>
        <v>0</v>
      </c>
      <c r="Q83" s="16">
        <f t="shared" si="32"/>
        <v>0</v>
      </c>
      <c r="R83" s="78">
        <f t="shared" si="32"/>
        <v>0</v>
      </c>
    </row>
    <row r="84" spans="1:18" ht="23.1" hidden="1" customHeight="1" outlineLevel="1">
      <c r="A84" s="177" t="s">
        <v>0</v>
      </c>
      <c r="B84" s="178"/>
      <c r="C84" s="147"/>
      <c r="D84" s="18" t="s">
        <v>11</v>
      </c>
      <c r="E84" s="19">
        <f>SUM(G84:R84)</f>
        <v>0</v>
      </c>
      <c r="F84" s="18" t="s">
        <v>11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169" t="s">
        <v>1</v>
      </c>
      <c r="B85" s="170"/>
      <c r="C85" s="148"/>
      <c r="D85" s="23" t="s">
        <v>11</v>
      </c>
      <c r="E85" s="23" t="s">
        <v>11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69" t="s">
        <v>182</v>
      </c>
      <c r="B86" s="72" t="s">
        <v>202</v>
      </c>
      <c r="C86" s="146"/>
      <c r="D86" s="16">
        <f>E87+F88</f>
        <v>0</v>
      </c>
      <c r="E86" s="17" t="s">
        <v>11</v>
      </c>
      <c r="F86" s="17" t="s">
        <v>11</v>
      </c>
      <c r="G86" s="16">
        <f>SUM(G87:G88)</f>
        <v>0</v>
      </c>
      <c r="H86" s="16">
        <f t="shared" ref="H86:R86" si="33">SUM(H87:H88)</f>
        <v>0</v>
      </c>
      <c r="I86" s="16">
        <f t="shared" si="33"/>
        <v>0</v>
      </c>
      <c r="J86" s="16">
        <f t="shared" si="33"/>
        <v>0</v>
      </c>
      <c r="K86" s="16">
        <f t="shared" si="33"/>
        <v>0</v>
      </c>
      <c r="L86" s="16">
        <f t="shared" si="33"/>
        <v>0</v>
      </c>
      <c r="M86" s="16">
        <f t="shared" si="33"/>
        <v>0</v>
      </c>
      <c r="N86" s="16">
        <f t="shared" si="33"/>
        <v>0</v>
      </c>
      <c r="O86" s="16">
        <f t="shared" si="33"/>
        <v>0</v>
      </c>
      <c r="P86" s="16">
        <f t="shared" si="33"/>
        <v>0</v>
      </c>
      <c r="Q86" s="16">
        <f t="shared" si="33"/>
        <v>0</v>
      </c>
      <c r="R86" s="78">
        <f t="shared" si="33"/>
        <v>0</v>
      </c>
    </row>
    <row r="87" spans="1:18" ht="23.1" hidden="1" customHeight="1" outlineLevel="1">
      <c r="A87" s="177" t="s">
        <v>0</v>
      </c>
      <c r="B87" s="178"/>
      <c r="C87" s="147"/>
      <c r="D87" s="18" t="s">
        <v>11</v>
      </c>
      <c r="E87" s="19">
        <f>SUM(G87:R87)</f>
        <v>0</v>
      </c>
      <c r="F87" s="18" t="s">
        <v>11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169" t="s">
        <v>1</v>
      </c>
      <c r="B88" s="170"/>
      <c r="C88" s="148"/>
      <c r="D88" s="23" t="s">
        <v>11</v>
      </c>
      <c r="E88" s="23" t="s">
        <v>11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69" t="s">
        <v>183</v>
      </c>
      <c r="B89" s="72" t="s">
        <v>202</v>
      </c>
      <c r="C89" s="146"/>
      <c r="D89" s="16">
        <f>E90+F91</f>
        <v>0</v>
      </c>
      <c r="E89" s="17" t="s">
        <v>11</v>
      </c>
      <c r="F89" s="17" t="s">
        <v>11</v>
      </c>
      <c r="G89" s="16">
        <f>SUM(G90:G91)</f>
        <v>0</v>
      </c>
      <c r="H89" s="16">
        <f t="shared" ref="H89:R89" si="34">SUM(H90:H91)</f>
        <v>0</v>
      </c>
      <c r="I89" s="16">
        <f t="shared" si="34"/>
        <v>0</v>
      </c>
      <c r="J89" s="16">
        <f t="shared" si="34"/>
        <v>0</v>
      </c>
      <c r="K89" s="16">
        <f t="shared" si="34"/>
        <v>0</v>
      </c>
      <c r="L89" s="16">
        <f t="shared" si="34"/>
        <v>0</v>
      </c>
      <c r="M89" s="16">
        <f t="shared" si="34"/>
        <v>0</v>
      </c>
      <c r="N89" s="16">
        <f t="shared" si="34"/>
        <v>0</v>
      </c>
      <c r="O89" s="16">
        <f t="shared" si="34"/>
        <v>0</v>
      </c>
      <c r="P89" s="16">
        <f t="shared" si="34"/>
        <v>0</v>
      </c>
      <c r="Q89" s="16">
        <f t="shared" si="34"/>
        <v>0</v>
      </c>
      <c r="R89" s="78">
        <f t="shared" si="34"/>
        <v>0</v>
      </c>
    </row>
    <row r="90" spans="1:18" ht="23.1" hidden="1" customHeight="1" outlineLevel="1">
      <c r="A90" s="177" t="s">
        <v>0</v>
      </c>
      <c r="B90" s="178"/>
      <c r="C90" s="147"/>
      <c r="D90" s="18" t="s">
        <v>11</v>
      </c>
      <c r="E90" s="19">
        <f>SUM(G90:R90)</f>
        <v>0</v>
      </c>
      <c r="F90" s="18" t="s">
        <v>11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169" t="s">
        <v>1</v>
      </c>
      <c r="B91" s="170"/>
      <c r="C91" s="148"/>
      <c r="D91" s="23" t="s">
        <v>11</v>
      </c>
      <c r="E91" s="23" t="s">
        <v>11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" hidden="1" customHeight="1" outlineLevel="1">
      <c r="A92" s="69" t="s">
        <v>184</v>
      </c>
      <c r="B92" s="72" t="s">
        <v>202</v>
      </c>
      <c r="C92" s="146"/>
      <c r="D92" s="16">
        <f>E93+F94</f>
        <v>0</v>
      </c>
      <c r="E92" s="17" t="s">
        <v>11</v>
      </c>
      <c r="F92" s="17" t="s">
        <v>11</v>
      </c>
      <c r="G92" s="16">
        <f>SUM(G93:G94)</f>
        <v>0</v>
      </c>
      <c r="H92" s="16">
        <f t="shared" ref="H92:R92" si="35">SUM(H93:H94)</f>
        <v>0</v>
      </c>
      <c r="I92" s="16">
        <f t="shared" si="35"/>
        <v>0</v>
      </c>
      <c r="J92" s="16">
        <f t="shared" si="35"/>
        <v>0</v>
      </c>
      <c r="K92" s="16">
        <f t="shared" si="35"/>
        <v>0</v>
      </c>
      <c r="L92" s="16">
        <f t="shared" si="35"/>
        <v>0</v>
      </c>
      <c r="M92" s="16">
        <f t="shared" si="35"/>
        <v>0</v>
      </c>
      <c r="N92" s="16">
        <f t="shared" si="35"/>
        <v>0</v>
      </c>
      <c r="O92" s="16">
        <f t="shared" si="35"/>
        <v>0</v>
      </c>
      <c r="P92" s="16">
        <f t="shared" si="35"/>
        <v>0</v>
      </c>
      <c r="Q92" s="16">
        <f t="shared" si="35"/>
        <v>0</v>
      </c>
      <c r="R92" s="78">
        <f t="shared" si="35"/>
        <v>0</v>
      </c>
    </row>
    <row r="93" spans="1:18" ht="23.1" hidden="1" customHeight="1" outlineLevel="1">
      <c r="A93" s="177" t="s">
        <v>0</v>
      </c>
      <c r="B93" s="178"/>
      <c r="C93" s="147"/>
      <c r="D93" s="18" t="s">
        <v>11</v>
      </c>
      <c r="E93" s="19">
        <f>SUM(G93:R93)</f>
        <v>0</v>
      </c>
      <c r="F93" s="18" t="s">
        <v>11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169" t="s">
        <v>1</v>
      </c>
      <c r="B94" s="170"/>
      <c r="C94" s="148"/>
      <c r="D94" s="23" t="s">
        <v>11</v>
      </c>
      <c r="E94" s="23" t="s">
        <v>11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69" t="s">
        <v>185</v>
      </c>
      <c r="B95" s="72" t="s">
        <v>202</v>
      </c>
      <c r="C95" s="146"/>
      <c r="D95" s="16">
        <f>E96+F97</f>
        <v>0</v>
      </c>
      <c r="E95" s="17" t="s">
        <v>11</v>
      </c>
      <c r="F95" s="17" t="s">
        <v>11</v>
      </c>
      <c r="G95" s="16">
        <f>SUM(G96:G97)</f>
        <v>0</v>
      </c>
      <c r="H95" s="16">
        <f t="shared" ref="H95:R95" si="36">SUM(H96:H97)</f>
        <v>0</v>
      </c>
      <c r="I95" s="16">
        <f t="shared" si="36"/>
        <v>0</v>
      </c>
      <c r="J95" s="16">
        <f t="shared" si="36"/>
        <v>0</v>
      </c>
      <c r="K95" s="16">
        <f t="shared" si="36"/>
        <v>0</v>
      </c>
      <c r="L95" s="16">
        <f t="shared" si="36"/>
        <v>0</v>
      </c>
      <c r="M95" s="16">
        <f t="shared" si="36"/>
        <v>0</v>
      </c>
      <c r="N95" s="16">
        <f t="shared" si="36"/>
        <v>0</v>
      </c>
      <c r="O95" s="16">
        <f t="shared" si="36"/>
        <v>0</v>
      </c>
      <c r="P95" s="16">
        <f t="shared" si="36"/>
        <v>0</v>
      </c>
      <c r="Q95" s="16">
        <f t="shared" si="36"/>
        <v>0</v>
      </c>
      <c r="R95" s="78">
        <f t="shared" si="36"/>
        <v>0</v>
      </c>
    </row>
    <row r="96" spans="1:18" ht="23.1" hidden="1" customHeight="1" outlineLevel="1">
      <c r="A96" s="177" t="s">
        <v>0</v>
      </c>
      <c r="B96" s="178"/>
      <c r="C96" s="147"/>
      <c r="D96" s="18" t="s">
        <v>11</v>
      </c>
      <c r="E96" s="19">
        <f>SUM(G96:R96)</f>
        <v>0</v>
      </c>
      <c r="F96" s="18" t="s">
        <v>11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169" t="s">
        <v>1</v>
      </c>
      <c r="B97" s="170"/>
      <c r="C97" s="148"/>
      <c r="D97" s="23" t="s">
        <v>11</v>
      </c>
      <c r="E97" s="23" t="s">
        <v>11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69" t="s">
        <v>186</v>
      </c>
      <c r="B98" s="72" t="s">
        <v>202</v>
      </c>
      <c r="C98" s="146"/>
      <c r="D98" s="16">
        <f>E99+F100</f>
        <v>0</v>
      </c>
      <c r="E98" s="17" t="s">
        <v>11</v>
      </c>
      <c r="F98" s="17" t="s">
        <v>11</v>
      </c>
      <c r="G98" s="16">
        <f>SUM(G99:G100)</f>
        <v>0</v>
      </c>
      <c r="H98" s="16">
        <f t="shared" ref="H98:R98" si="37">SUM(H99:H100)</f>
        <v>0</v>
      </c>
      <c r="I98" s="16">
        <f t="shared" si="37"/>
        <v>0</v>
      </c>
      <c r="J98" s="16">
        <f t="shared" si="37"/>
        <v>0</v>
      </c>
      <c r="K98" s="16">
        <f t="shared" si="37"/>
        <v>0</v>
      </c>
      <c r="L98" s="16">
        <f t="shared" si="37"/>
        <v>0</v>
      </c>
      <c r="M98" s="16">
        <f t="shared" si="37"/>
        <v>0</v>
      </c>
      <c r="N98" s="16">
        <f t="shared" si="37"/>
        <v>0</v>
      </c>
      <c r="O98" s="16">
        <f t="shared" si="37"/>
        <v>0</v>
      </c>
      <c r="P98" s="16">
        <f t="shared" si="37"/>
        <v>0</v>
      </c>
      <c r="Q98" s="16">
        <f t="shared" si="37"/>
        <v>0</v>
      </c>
      <c r="R98" s="78">
        <f t="shared" si="37"/>
        <v>0</v>
      </c>
    </row>
    <row r="99" spans="1:18" ht="23.1" hidden="1" customHeight="1" outlineLevel="1">
      <c r="A99" s="177" t="s">
        <v>0</v>
      </c>
      <c r="B99" s="178"/>
      <c r="C99" s="147"/>
      <c r="D99" s="18" t="s">
        <v>11</v>
      </c>
      <c r="E99" s="19">
        <f>SUM(G99:R99)</f>
        <v>0</v>
      </c>
      <c r="F99" s="18" t="s">
        <v>11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169" t="s">
        <v>1</v>
      </c>
      <c r="B100" s="170"/>
      <c r="C100" s="148"/>
      <c r="D100" s="23" t="s">
        <v>11</v>
      </c>
      <c r="E100" s="23" t="s">
        <v>11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34</v>
      </c>
      <c r="C102" s="75" t="str">
        <f>'DANE ZBIORCZO'!B25</f>
        <v>23.07.2024r.</v>
      </c>
      <c r="D102" s="3"/>
      <c r="E102" s="28"/>
      <c r="F102" s="28"/>
      <c r="G102" s="73"/>
      <c r="H102" s="30"/>
      <c r="K102" s="179" t="str">
        <f>'DANE ZBIORCZO'!C34</f>
        <v>Jan Wróblewski</v>
      </c>
      <c r="L102" s="179"/>
      <c r="O102" s="28"/>
      <c r="P102" s="28"/>
      <c r="Q102" s="28"/>
      <c r="R102" s="28"/>
    </row>
    <row r="103" spans="1:18" ht="23.25" customHeight="1">
      <c r="B103" s="31" t="s">
        <v>35</v>
      </c>
      <c r="C103" s="76" t="str">
        <f>'DANE ZBIORCZO'!B26</f>
        <v>Katarzyna Szufla</v>
      </c>
      <c r="D103" s="74"/>
      <c r="E103" s="28"/>
      <c r="F103" s="28"/>
      <c r="G103" s="4"/>
      <c r="H103" s="4"/>
      <c r="K103" s="180" t="s">
        <v>36</v>
      </c>
      <c r="L103" s="180"/>
      <c r="O103" s="28"/>
      <c r="P103" s="28"/>
      <c r="Q103" s="28"/>
      <c r="R103" s="28"/>
    </row>
    <row r="104" spans="1:18" ht="23.25" customHeight="1">
      <c r="B104" s="30" t="s">
        <v>37</v>
      </c>
      <c r="C104" s="76" t="str">
        <f>'DANE ZBIORCZO'!B27</f>
        <v>77 40 49 328</v>
      </c>
      <c r="D104" s="74"/>
      <c r="E104" s="28"/>
      <c r="F104" s="28"/>
      <c r="G104" s="4"/>
      <c r="H104" s="4"/>
      <c r="K104" s="180" t="s">
        <v>38</v>
      </c>
      <c r="L104" s="180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5" pageOrder="overThenDown" orientation="landscape" blackAndWhite="1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zoomScale="80" zoomScaleNormal="80" workbookViewId="0">
      <selection activeCell="G14" sqref="G14"/>
    </sheetView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189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188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9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83665.33</v>
      </c>
      <c r="E8" s="14" t="s">
        <v>11</v>
      </c>
      <c r="F8" s="14" t="s">
        <v>11</v>
      </c>
      <c r="G8" s="15">
        <f>SUM(G11,G14,G17,G20,G23,G26,G29,G32,G35,G38,G41,G44,G47,G50,G53,G56,G59,G62,G65,G68,G71,G74,G77,G80,G83,G86,G89,G92,G95,G98)</f>
        <v>11156.99</v>
      </c>
      <c r="H8" s="15">
        <f t="shared" ref="H8:R8" si="0">SUM(H11,H14,H17,H20,H23,H26,H29,H32,H35,H38,H41,H44,H47,H50,H53,H56,H59,H62,H65,H68,H71,H74,H77,H80,H83,H86,H89,H92,H95,H98)</f>
        <v>21216.67</v>
      </c>
      <c r="I8" s="15">
        <f t="shared" si="0"/>
        <v>20816.669999999998</v>
      </c>
      <c r="J8" s="15">
        <f t="shared" si="0"/>
        <v>20416.669999999998</v>
      </c>
      <c r="K8" s="15">
        <f t="shared" si="0"/>
        <v>10058.33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93">
        <f t="shared" si="0"/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80000</v>
      </c>
      <c r="F9" s="14" t="s">
        <v>11</v>
      </c>
      <c r="G9" s="15">
        <f t="shared" ref="G9:R10" si="1">SUM(G12,G15,G18,G21,G24,G27,G30,G33,G36,G39,G42,G45,G48,G51,G54,G57,G60,G63,G66,G69,G72,G75,G78,G81,G84,G87,G90,G93,G96,G99)</f>
        <v>10000</v>
      </c>
      <c r="H9" s="15">
        <f t="shared" si="1"/>
        <v>20000</v>
      </c>
      <c r="I9" s="15">
        <f t="shared" si="1"/>
        <v>20000</v>
      </c>
      <c r="J9" s="15">
        <f t="shared" si="1"/>
        <v>20000</v>
      </c>
      <c r="K9" s="15">
        <f t="shared" si="1"/>
        <v>10000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93">
        <f t="shared" si="1"/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3665.33</v>
      </c>
      <c r="G10" s="15">
        <f t="shared" si="1"/>
        <v>1156.99</v>
      </c>
      <c r="H10" s="15">
        <f t="shared" si="1"/>
        <v>1216.67</v>
      </c>
      <c r="I10" s="15">
        <f t="shared" si="1"/>
        <v>816.67</v>
      </c>
      <c r="J10" s="15">
        <f t="shared" si="1"/>
        <v>416.67</v>
      </c>
      <c r="K10" s="15">
        <f t="shared" si="1"/>
        <v>58.33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93">
        <f t="shared" si="1"/>
        <v>0</v>
      </c>
    </row>
    <row r="11" spans="1:19" ht="54.75" customHeight="1">
      <c r="A11" s="69" t="s">
        <v>157</v>
      </c>
      <c r="B11" s="72" t="s">
        <v>261</v>
      </c>
      <c r="C11" s="146" t="s">
        <v>262</v>
      </c>
      <c r="D11" s="16">
        <f>E12+F13</f>
        <v>83665.33</v>
      </c>
      <c r="E11" s="17" t="s">
        <v>11</v>
      </c>
      <c r="F11" s="17" t="s">
        <v>11</v>
      </c>
      <c r="G11" s="16">
        <f>SUM(G12:G13)</f>
        <v>11156.99</v>
      </c>
      <c r="H11" s="117">
        <f t="shared" ref="H11:K11" si="2">SUM(H12:H13)</f>
        <v>21216.67</v>
      </c>
      <c r="I11" s="117">
        <f t="shared" si="2"/>
        <v>20816.669999999998</v>
      </c>
      <c r="J11" s="117">
        <f t="shared" si="2"/>
        <v>20416.669999999998</v>
      </c>
      <c r="K11" s="117">
        <f t="shared" si="2"/>
        <v>10058.33</v>
      </c>
      <c r="L11" s="16">
        <f t="shared" ref="L11:R11" si="3">SUM(L12:L13)</f>
        <v>0</v>
      </c>
      <c r="M11" s="16">
        <f t="shared" si="3"/>
        <v>0</v>
      </c>
      <c r="N11" s="16">
        <f t="shared" si="3"/>
        <v>0</v>
      </c>
      <c r="O11" s="16">
        <f t="shared" si="3"/>
        <v>0</v>
      </c>
      <c r="P11" s="16">
        <f t="shared" si="3"/>
        <v>0</v>
      </c>
      <c r="Q11" s="94">
        <f t="shared" si="3"/>
        <v>0</v>
      </c>
      <c r="R11" s="78">
        <f t="shared" si="3"/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80000</v>
      </c>
      <c r="F12" s="18" t="s">
        <v>11</v>
      </c>
      <c r="G12" s="20">
        <v>10000</v>
      </c>
      <c r="H12" s="118">
        <v>20000</v>
      </c>
      <c r="I12" s="118">
        <v>20000</v>
      </c>
      <c r="J12" s="118">
        <v>20000</v>
      </c>
      <c r="K12" s="118">
        <v>10000</v>
      </c>
      <c r="L12" s="21"/>
      <c r="M12" s="21"/>
      <c r="N12" s="21"/>
      <c r="O12" s="21"/>
      <c r="P12" s="20"/>
      <c r="Q12" s="92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3665.33</v>
      </c>
      <c r="G13" s="25">
        <v>1156.99</v>
      </c>
      <c r="H13" s="119">
        <v>1216.67</v>
      </c>
      <c r="I13" s="119">
        <v>816.67</v>
      </c>
      <c r="J13" s="119">
        <v>416.67</v>
      </c>
      <c r="K13" s="119">
        <v>58.33</v>
      </c>
      <c r="L13" s="26"/>
      <c r="M13" s="26"/>
      <c r="N13" s="26"/>
      <c r="O13" s="26"/>
      <c r="P13" s="25"/>
      <c r="Q13" s="95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4">SUM(H15:H16)</f>
        <v>0</v>
      </c>
      <c r="I14" s="16">
        <f t="shared" si="4"/>
        <v>0</v>
      </c>
      <c r="J14" s="16">
        <f t="shared" si="4"/>
        <v>0</v>
      </c>
      <c r="K14" s="16">
        <f t="shared" si="4"/>
        <v>0</v>
      </c>
      <c r="L14" s="16">
        <f t="shared" si="4"/>
        <v>0</v>
      </c>
      <c r="M14" s="16">
        <f t="shared" si="4"/>
        <v>0</v>
      </c>
      <c r="N14" s="16">
        <f t="shared" si="4"/>
        <v>0</v>
      </c>
      <c r="O14" s="16">
        <f t="shared" si="4"/>
        <v>0</v>
      </c>
      <c r="P14" s="16">
        <f t="shared" si="4"/>
        <v>0</v>
      </c>
      <c r="Q14" s="94">
        <f t="shared" si="4"/>
        <v>0</v>
      </c>
      <c r="R14" s="78">
        <f t="shared" si="4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92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95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5">SUM(H18:H19)</f>
        <v>0</v>
      </c>
      <c r="I17" s="16">
        <f t="shared" si="5"/>
        <v>0</v>
      </c>
      <c r="J17" s="16">
        <f t="shared" si="5"/>
        <v>0</v>
      </c>
      <c r="K17" s="16">
        <f t="shared" si="5"/>
        <v>0</v>
      </c>
      <c r="L17" s="16">
        <f t="shared" si="5"/>
        <v>0</v>
      </c>
      <c r="M17" s="16">
        <f t="shared" si="5"/>
        <v>0</v>
      </c>
      <c r="N17" s="16">
        <f t="shared" si="5"/>
        <v>0</v>
      </c>
      <c r="O17" s="16">
        <f t="shared" si="5"/>
        <v>0</v>
      </c>
      <c r="P17" s="16">
        <f t="shared" si="5"/>
        <v>0</v>
      </c>
      <c r="Q17" s="94">
        <f t="shared" si="5"/>
        <v>0</v>
      </c>
      <c r="R17" s="78">
        <f t="shared" si="5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92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95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6">SUM(H21:H22)</f>
        <v>0</v>
      </c>
      <c r="I20" s="16">
        <f t="shared" si="6"/>
        <v>0</v>
      </c>
      <c r="J20" s="16">
        <f t="shared" si="6"/>
        <v>0</v>
      </c>
      <c r="K20" s="16">
        <f t="shared" si="6"/>
        <v>0</v>
      </c>
      <c r="L20" s="16">
        <f t="shared" si="6"/>
        <v>0</v>
      </c>
      <c r="M20" s="16">
        <f t="shared" si="6"/>
        <v>0</v>
      </c>
      <c r="N20" s="16">
        <f t="shared" si="6"/>
        <v>0</v>
      </c>
      <c r="O20" s="16">
        <f t="shared" si="6"/>
        <v>0</v>
      </c>
      <c r="P20" s="16">
        <f t="shared" si="6"/>
        <v>0</v>
      </c>
      <c r="Q20" s="94">
        <f t="shared" si="6"/>
        <v>0</v>
      </c>
      <c r="R20" s="78">
        <f t="shared" si="6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92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95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7">SUM(H24:H25)</f>
        <v>0</v>
      </c>
      <c r="I23" s="16">
        <f t="shared" si="7"/>
        <v>0</v>
      </c>
      <c r="J23" s="16">
        <f t="shared" si="7"/>
        <v>0</v>
      </c>
      <c r="K23" s="16">
        <f t="shared" si="7"/>
        <v>0</v>
      </c>
      <c r="L23" s="16">
        <f t="shared" si="7"/>
        <v>0</v>
      </c>
      <c r="M23" s="16">
        <f t="shared" si="7"/>
        <v>0</v>
      </c>
      <c r="N23" s="16">
        <f t="shared" si="7"/>
        <v>0</v>
      </c>
      <c r="O23" s="16">
        <f t="shared" si="7"/>
        <v>0</v>
      </c>
      <c r="P23" s="16">
        <f t="shared" si="7"/>
        <v>0</v>
      </c>
      <c r="Q23" s="94">
        <f t="shared" si="7"/>
        <v>0</v>
      </c>
      <c r="R23" s="78">
        <f t="shared" si="7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92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95"/>
      <c r="R25" s="27"/>
    </row>
    <row r="26" spans="1:18" ht="23.1" customHeight="1">
      <c r="A26" s="69" t="s">
        <v>162</v>
      </c>
      <c r="B26" s="72" t="s">
        <v>202</v>
      </c>
      <c r="C26" s="146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8">SUM(H27:H28)</f>
        <v>0</v>
      </c>
      <c r="I26" s="16">
        <f t="shared" si="8"/>
        <v>0</v>
      </c>
      <c r="J26" s="16">
        <f t="shared" si="8"/>
        <v>0</v>
      </c>
      <c r="K26" s="16">
        <f t="shared" si="8"/>
        <v>0</v>
      </c>
      <c r="L26" s="16">
        <f t="shared" si="8"/>
        <v>0</v>
      </c>
      <c r="M26" s="16">
        <f t="shared" si="8"/>
        <v>0</v>
      </c>
      <c r="N26" s="16">
        <f t="shared" si="8"/>
        <v>0</v>
      </c>
      <c r="O26" s="16">
        <f t="shared" si="8"/>
        <v>0</v>
      </c>
      <c r="P26" s="16">
        <f t="shared" si="8"/>
        <v>0</v>
      </c>
      <c r="Q26" s="94">
        <f t="shared" si="8"/>
        <v>0</v>
      </c>
      <c r="R26" s="78">
        <f t="shared" si="8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92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95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9">SUM(H30:H31)</f>
        <v>0</v>
      </c>
      <c r="I29" s="16">
        <f t="shared" si="9"/>
        <v>0</v>
      </c>
      <c r="J29" s="16">
        <f t="shared" si="9"/>
        <v>0</v>
      </c>
      <c r="K29" s="16">
        <f t="shared" si="9"/>
        <v>0</v>
      </c>
      <c r="L29" s="16">
        <f t="shared" si="9"/>
        <v>0</v>
      </c>
      <c r="M29" s="16">
        <f t="shared" si="9"/>
        <v>0</v>
      </c>
      <c r="N29" s="16">
        <f t="shared" si="9"/>
        <v>0</v>
      </c>
      <c r="O29" s="16">
        <f t="shared" si="9"/>
        <v>0</v>
      </c>
      <c r="P29" s="16">
        <f t="shared" si="9"/>
        <v>0</v>
      </c>
      <c r="Q29" s="94">
        <f t="shared" si="9"/>
        <v>0</v>
      </c>
      <c r="R29" s="78">
        <f t="shared" si="9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92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95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10">SUM(H33:H34)</f>
        <v>0</v>
      </c>
      <c r="I32" s="16">
        <f t="shared" si="10"/>
        <v>0</v>
      </c>
      <c r="J32" s="16">
        <f t="shared" si="10"/>
        <v>0</v>
      </c>
      <c r="K32" s="16">
        <f t="shared" si="10"/>
        <v>0</v>
      </c>
      <c r="L32" s="16">
        <f t="shared" si="10"/>
        <v>0</v>
      </c>
      <c r="M32" s="16">
        <f t="shared" si="10"/>
        <v>0</v>
      </c>
      <c r="N32" s="16">
        <f t="shared" si="10"/>
        <v>0</v>
      </c>
      <c r="O32" s="16">
        <f t="shared" si="10"/>
        <v>0</v>
      </c>
      <c r="P32" s="16">
        <f t="shared" si="10"/>
        <v>0</v>
      </c>
      <c r="Q32" s="94">
        <f t="shared" si="10"/>
        <v>0</v>
      </c>
      <c r="R32" s="78">
        <f t="shared" si="10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92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95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1">SUM(H36:H37)</f>
        <v>0</v>
      </c>
      <c r="I35" s="16">
        <f t="shared" si="11"/>
        <v>0</v>
      </c>
      <c r="J35" s="16">
        <f t="shared" si="11"/>
        <v>0</v>
      </c>
      <c r="K35" s="16">
        <f t="shared" si="11"/>
        <v>0</v>
      </c>
      <c r="L35" s="16">
        <f t="shared" si="11"/>
        <v>0</v>
      </c>
      <c r="M35" s="16">
        <f t="shared" si="11"/>
        <v>0</v>
      </c>
      <c r="N35" s="16">
        <f t="shared" si="11"/>
        <v>0</v>
      </c>
      <c r="O35" s="16">
        <f t="shared" si="11"/>
        <v>0</v>
      </c>
      <c r="P35" s="16">
        <f t="shared" si="11"/>
        <v>0</v>
      </c>
      <c r="Q35" s="94">
        <f t="shared" si="11"/>
        <v>0</v>
      </c>
      <c r="R35" s="78">
        <f t="shared" si="11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92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95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2">SUM(H39:H40)</f>
        <v>0</v>
      </c>
      <c r="I38" s="16">
        <f t="shared" si="12"/>
        <v>0</v>
      </c>
      <c r="J38" s="16">
        <f t="shared" si="12"/>
        <v>0</v>
      </c>
      <c r="K38" s="16">
        <f t="shared" si="12"/>
        <v>0</v>
      </c>
      <c r="L38" s="16">
        <f t="shared" si="12"/>
        <v>0</v>
      </c>
      <c r="M38" s="16">
        <f t="shared" si="12"/>
        <v>0</v>
      </c>
      <c r="N38" s="16">
        <f t="shared" si="12"/>
        <v>0</v>
      </c>
      <c r="O38" s="16">
        <f t="shared" si="12"/>
        <v>0</v>
      </c>
      <c r="P38" s="16">
        <f t="shared" si="12"/>
        <v>0</v>
      </c>
      <c r="Q38" s="94">
        <f t="shared" si="12"/>
        <v>0</v>
      </c>
      <c r="R38" s="78">
        <f t="shared" si="12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92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95"/>
      <c r="R40" s="27"/>
    </row>
    <row r="41" spans="1:18" ht="23.1" hidden="1" customHeight="1" outlineLevel="1">
      <c r="A41" s="69" t="s">
        <v>167</v>
      </c>
      <c r="B41" s="72" t="s">
        <v>202</v>
      </c>
      <c r="C41" s="146"/>
      <c r="D41" s="16">
        <f>E42+F43</f>
        <v>0</v>
      </c>
      <c r="E41" s="17" t="s">
        <v>11</v>
      </c>
      <c r="F41" s="17" t="s">
        <v>11</v>
      </c>
      <c r="G41" s="16">
        <f>SUM(G42:G43)</f>
        <v>0</v>
      </c>
      <c r="H41" s="16">
        <f t="shared" ref="H41:R41" si="13">SUM(H42:H43)</f>
        <v>0</v>
      </c>
      <c r="I41" s="16">
        <f t="shared" si="13"/>
        <v>0</v>
      </c>
      <c r="J41" s="16">
        <f t="shared" si="13"/>
        <v>0</v>
      </c>
      <c r="K41" s="16">
        <f t="shared" si="13"/>
        <v>0</v>
      </c>
      <c r="L41" s="16">
        <f t="shared" si="13"/>
        <v>0</v>
      </c>
      <c r="M41" s="16">
        <f t="shared" si="13"/>
        <v>0</v>
      </c>
      <c r="N41" s="16">
        <f t="shared" si="13"/>
        <v>0</v>
      </c>
      <c r="O41" s="16">
        <f t="shared" si="13"/>
        <v>0</v>
      </c>
      <c r="P41" s="16">
        <f t="shared" si="13"/>
        <v>0</v>
      </c>
      <c r="Q41" s="16">
        <f t="shared" si="13"/>
        <v>0</v>
      </c>
      <c r="R41" s="16">
        <f t="shared" si="13"/>
        <v>0</v>
      </c>
    </row>
    <row r="42" spans="1:18" ht="23.1" hidden="1" customHeight="1" outlineLevel="1">
      <c r="A42" s="177" t="s">
        <v>0</v>
      </c>
      <c r="B42" s="178"/>
      <c r="C42" s="147"/>
      <c r="D42" s="18" t="s">
        <v>11</v>
      </c>
      <c r="E42" s="19">
        <f>SUM(G42:R42)</f>
        <v>0</v>
      </c>
      <c r="F42" s="18" t="s">
        <v>11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169" t="s">
        <v>1</v>
      </c>
      <c r="B43" s="170"/>
      <c r="C43" s="148"/>
      <c r="D43" s="23" t="s">
        <v>11</v>
      </c>
      <c r="E43" s="23" t="s">
        <v>11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69" t="s">
        <v>168</v>
      </c>
      <c r="B44" s="72" t="s">
        <v>202</v>
      </c>
      <c r="C44" s="146"/>
      <c r="D44" s="16">
        <f>E45+F46</f>
        <v>0</v>
      </c>
      <c r="E44" s="17" t="s">
        <v>11</v>
      </c>
      <c r="F44" s="17" t="s">
        <v>11</v>
      </c>
      <c r="G44" s="16">
        <f>SUM(G45:G46)</f>
        <v>0</v>
      </c>
      <c r="H44" s="16">
        <f t="shared" ref="H44:R44" si="14">SUM(H45:H46)</f>
        <v>0</v>
      </c>
      <c r="I44" s="16">
        <f t="shared" si="14"/>
        <v>0</v>
      </c>
      <c r="J44" s="16">
        <f t="shared" si="14"/>
        <v>0</v>
      </c>
      <c r="K44" s="16">
        <f t="shared" si="14"/>
        <v>0</v>
      </c>
      <c r="L44" s="16">
        <f t="shared" si="14"/>
        <v>0</v>
      </c>
      <c r="M44" s="16">
        <f t="shared" si="14"/>
        <v>0</v>
      </c>
      <c r="N44" s="16">
        <f t="shared" si="14"/>
        <v>0</v>
      </c>
      <c r="O44" s="16">
        <f t="shared" si="14"/>
        <v>0</v>
      </c>
      <c r="P44" s="16">
        <f t="shared" si="14"/>
        <v>0</v>
      </c>
      <c r="Q44" s="16">
        <f t="shared" si="14"/>
        <v>0</v>
      </c>
      <c r="R44" s="16">
        <f t="shared" si="14"/>
        <v>0</v>
      </c>
    </row>
    <row r="45" spans="1:18" ht="23.1" hidden="1" customHeight="1" outlineLevel="1">
      <c r="A45" s="177" t="s">
        <v>0</v>
      </c>
      <c r="B45" s="178"/>
      <c r="C45" s="147"/>
      <c r="D45" s="18" t="s">
        <v>11</v>
      </c>
      <c r="E45" s="19">
        <f>SUM(G45:R45)</f>
        <v>0</v>
      </c>
      <c r="F45" s="18" t="s">
        <v>11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169" t="s">
        <v>1</v>
      </c>
      <c r="B46" s="170"/>
      <c r="C46" s="148"/>
      <c r="D46" s="23" t="s">
        <v>11</v>
      </c>
      <c r="E46" s="23" t="s">
        <v>11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69" t="s">
        <v>169</v>
      </c>
      <c r="B47" s="72" t="s">
        <v>202</v>
      </c>
      <c r="C47" s="146"/>
      <c r="D47" s="16">
        <f>E48+F49</f>
        <v>0</v>
      </c>
      <c r="E47" s="17" t="s">
        <v>11</v>
      </c>
      <c r="F47" s="17" t="s">
        <v>11</v>
      </c>
      <c r="G47" s="16">
        <f>SUM(G48:G49)</f>
        <v>0</v>
      </c>
      <c r="H47" s="16">
        <f t="shared" ref="H47:R47" si="15">SUM(H48:H49)</f>
        <v>0</v>
      </c>
      <c r="I47" s="16">
        <f t="shared" si="15"/>
        <v>0</v>
      </c>
      <c r="J47" s="16">
        <f t="shared" si="15"/>
        <v>0</v>
      </c>
      <c r="K47" s="16">
        <f t="shared" si="15"/>
        <v>0</v>
      </c>
      <c r="L47" s="16">
        <f t="shared" si="15"/>
        <v>0</v>
      </c>
      <c r="M47" s="16">
        <f t="shared" si="15"/>
        <v>0</v>
      </c>
      <c r="N47" s="16">
        <f t="shared" si="15"/>
        <v>0</v>
      </c>
      <c r="O47" s="16">
        <f t="shared" si="15"/>
        <v>0</v>
      </c>
      <c r="P47" s="16">
        <f t="shared" si="15"/>
        <v>0</v>
      </c>
      <c r="Q47" s="16">
        <f t="shared" si="15"/>
        <v>0</v>
      </c>
      <c r="R47" s="16">
        <f t="shared" si="15"/>
        <v>0</v>
      </c>
    </row>
    <row r="48" spans="1:18" ht="23.1" hidden="1" customHeight="1" outlineLevel="1">
      <c r="A48" s="177" t="s">
        <v>0</v>
      </c>
      <c r="B48" s="178"/>
      <c r="C48" s="147"/>
      <c r="D48" s="18" t="s">
        <v>11</v>
      </c>
      <c r="E48" s="19">
        <f>SUM(G48:R48)</f>
        <v>0</v>
      </c>
      <c r="F48" s="18" t="s">
        <v>11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169" t="s">
        <v>1</v>
      </c>
      <c r="B49" s="170"/>
      <c r="C49" s="148"/>
      <c r="D49" s="23" t="s">
        <v>11</v>
      </c>
      <c r="E49" s="23" t="s">
        <v>11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69" t="s">
        <v>170</v>
      </c>
      <c r="B50" s="72" t="s">
        <v>202</v>
      </c>
      <c r="C50" s="146"/>
      <c r="D50" s="16">
        <f>E51+F52</f>
        <v>0</v>
      </c>
      <c r="E50" s="17" t="s">
        <v>11</v>
      </c>
      <c r="F50" s="17" t="s">
        <v>11</v>
      </c>
      <c r="G50" s="16">
        <f>SUM(G51:G52)</f>
        <v>0</v>
      </c>
      <c r="H50" s="16">
        <f t="shared" ref="H50:R50" si="16">SUM(H51:H52)</f>
        <v>0</v>
      </c>
      <c r="I50" s="16">
        <f t="shared" si="16"/>
        <v>0</v>
      </c>
      <c r="J50" s="16">
        <f t="shared" si="16"/>
        <v>0</v>
      </c>
      <c r="K50" s="16">
        <f t="shared" si="16"/>
        <v>0</v>
      </c>
      <c r="L50" s="16">
        <f t="shared" si="16"/>
        <v>0</v>
      </c>
      <c r="M50" s="16">
        <f t="shared" si="16"/>
        <v>0</v>
      </c>
      <c r="N50" s="16">
        <f t="shared" si="16"/>
        <v>0</v>
      </c>
      <c r="O50" s="16">
        <f t="shared" si="16"/>
        <v>0</v>
      </c>
      <c r="P50" s="16">
        <f t="shared" si="16"/>
        <v>0</v>
      </c>
      <c r="Q50" s="16">
        <f t="shared" si="16"/>
        <v>0</v>
      </c>
      <c r="R50" s="16">
        <f t="shared" si="16"/>
        <v>0</v>
      </c>
    </row>
    <row r="51" spans="1:18" ht="23.1" hidden="1" customHeight="1" outlineLevel="1">
      <c r="A51" s="177" t="s">
        <v>0</v>
      </c>
      <c r="B51" s="178"/>
      <c r="C51" s="147"/>
      <c r="D51" s="18" t="s">
        <v>11</v>
      </c>
      <c r="E51" s="19">
        <f>SUM(G51:R51)</f>
        <v>0</v>
      </c>
      <c r="F51" s="18" t="s">
        <v>11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169" t="s">
        <v>1</v>
      </c>
      <c r="B52" s="170"/>
      <c r="C52" s="148"/>
      <c r="D52" s="23" t="s">
        <v>11</v>
      </c>
      <c r="E52" s="23" t="s">
        <v>11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69" t="s">
        <v>171</v>
      </c>
      <c r="B53" s="72" t="s">
        <v>202</v>
      </c>
      <c r="C53" s="146"/>
      <c r="D53" s="16">
        <f>E54+F55</f>
        <v>0</v>
      </c>
      <c r="E53" s="17" t="s">
        <v>11</v>
      </c>
      <c r="F53" s="17" t="s">
        <v>11</v>
      </c>
      <c r="G53" s="16">
        <f>SUM(G54:G55)</f>
        <v>0</v>
      </c>
      <c r="H53" s="16">
        <f t="shared" ref="H53:R53" si="17">SUM(H54:H55)</f>
        <v>0</v>
      </c>
      <c r="I53" s="16">
        <f t="shared" si="17"/>
        <v>0</v>
      </c>
      <c r="J53" s="16">
        <f t="shared" si="17"/>
        <v>0</v>
      </c>
      <c r="K53" s="16">
        <f t="shared" si="17"/>
        <v>0</v>
      </c>
      <c r="L53" s="16">
        <f t="shared" si="17"/>
        <v>0</v>
      </c>
      <c r="M53" s="16">
        <f t="shared" si="17"/>
        <v>0</v>
      </c>
      <c r="N53" s="16">
        <f t="shared" si="17"/>
        <v>0</v>
      </c>
      <c r="O53" s="16">
        <f t="shared" si="17"/>
        <v>0</v>
      </c>
      <c r="P53" s="16">
        <f t="shared" si="17"/>
        <v>0</v>
      </c>
      <c r="Q53" s="16">
        <f t="shared" si="17"/>
        <v>0</v>
      </c>
      <c r="R53" s="16">
        <f t="shared" si="17"/>
        <v>0</v>
      </c>
    </row>
    <row r="54" spans="1:18" ht="23.1" hidden="1" customHeight="1" outlineLevel="1">
      <c r="A54" s="177" t="s">
        <v>0</v>
      </c>
      <c r="B54" s="178"/>
      <c r="C54" s="147"/>
      <c r="D54" s="18" t="s">
        <v>11</v>
      </c>
      <c r="E54" s="19">
        <f>SUM(G54:R54)</f>
        <v>0</v>
      </c>
      <c r="F54" s="18" t="s">
        <v>11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169" t="s">
        <v>1</v>
      </c>
      <c r="B55" s="170"/>
      <c r="C55" s="148"/>
      <c r="D55" s="23" t="s">
        <v>11</v>
      </c>
      <c r="E55" s="23" t="s">
        <v>11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69" t="s">
        <v>172</v>
      </c>
      <c r="B56" s="72" t="s">
        <v>202</v>
      </c>
      <c r="C56" s="146"/>
      <c r="D56" s="16">
        <f>E57+F58</f>
        <v>0</v>
      </c>
      <c r="E56" s="17" t="s">
        <v>11</v>
      </c>
      <c r="F56" s="17" t="s">
        <v>11</v>
      </c>
      <c r="G56" s="16">
        <f>SUM(G57:G58)</f>
        <v>0</v>
      </c>
      <c r="H56" s="16">
        <f t="shared" ref="H56:R56" si="18">SUM(H57:H58)</f>
        <v>0</v>
      </c>
      <c r="I56" s="16">
        <f t="shared" si="18"/>
        <v>0</v>
      </c>
      <c r="J56" s="16">
        <f t="shared" si="18"/>
        <v>0</v>
      </c>
      <c r="K56" s="16">
        <f t="shared" si="18"/>
        <v>0</v>
      </c>
      <c r="L56" s="16">
        <f t="shared" si="18"/>
        <v>0</v>
      </c>
      <c r="M56" s="16">
        <f t="shared" si="18"/>
        <v>0</v>
      </c>
      <c r="N56" s="16">
        <f t="shared" si="18"/>
        <v>0</v>
      </c>
      <c r="O56" s="16">
        <f t="shared" si="18"/>
        <v>0</v>
      </c>
      <c r="P56" s="16">
        <f t="shared" si="18"/>
        <v>0</v>
      </c>
      <c r="Q56" s="16">
        <f t="shared" si="18"/>
        <v>0</v>
      </c>
      <c r="R56" s="16">
        <f t="shared" si="18"/>
        <v>0</v>
      </c>
    </row>
    <row r="57" spans="1:18" ht="23.1" hidden="1" customHeight="1" outlineLevel="1">
      <c r="A57" s="177" t="s">
        <v>0</v>
      </c>
      <c r="B57" s="178"/>
      <c r="C57" s="147"/>
      <c r="D57" s="18" t="s">
        <v>11</v>
      </c>
      <c r="E57" s="19">
        <f>SUM(G57:R57)</f>
        <v>0</v>
      </c>
      <c r="F57" s="18" t="s">
        <v>11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169" t="s">
        <v>1</v>
      </c>
      <c r="B58" s="170"/>
      <c r="C58" s="148"/>
      <c r="D58" s="23" t="s">
        <v>11</v>
      </c>
      <c r="E58" s="23" t="s">
        <v>11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69" t="s">
        <v>173</v>
      </c>
      <c r="B59" s="72" t="s">
        <v>202</v>
      </c>
      <c r="C59" s="146"/>
      <c r="D59" s="16">
        <f>E60+F61</f>
        <v>0</v>
      </c>
      <c r="E59" s="17" t="s">
        <v>11</v>
      </c>
      <c r="F59" s="17" t="s">
        <v>11</v>
      </c>
      <c r="G59" s="16">
        <f>SUM(G60:G61)</f>
        <v>0</v>
      </c>
      <c r="H59" s="16">
        <f t="shared" ref="H59:R59" si="19">SUM(H60:H61)</f>
        <v>0</v>
      </c>
      <c r="I59" s="16">
        <f t="shared" si="19"/>
        <v>0</v>
      </c>
      <c r="J59" s="16">
        <f t="shared" si="19"/>
        <v>0</v>
      </c>
      <c r="K59" s="16">
        <f t="shared" si="19"/>
        <v>0</v>
      </c>
      <c r="L59" s="16">
        <f t="shared" si="19"/>
        <v>0</v>
      </c>
      <c r="M59" s="16">
        <f t="shared" si="19"/>
        <v>0</v>
      </c>
      <c r="N59" s="16">
        <f t="shared" si="19"/>
        <v>0</v>
      </c>
      <c r="O59" s="16">
        <f t="shared" si="19"/>
        <v>0</v>
      </c>
      <c r="P59" s="16">
        <f t="shared" si="19"/>
        <v>0</v>
      </c>
      <c r="Q59" s="16">
        <f t="shared" si="19"/>
        <v>0</v>
      </c>
      <c r="R59" s="16">
        <f t="shared" si="19"/>
        <v>0</v>
      </c>
    </row>
    <row r="60" spans="1:18" ht="23.1" hidden="1" customHeight="1" outlineLevel="1">
      <c r="A60" s="177" t="s">
        <v>0</v>
      </c>
      <c r="B60" s="178"/>
      <c r="C60" s="147"/>
      <c r="D60" s="18" t="s">
        <v>11</v>
      </c>
      <c r="E60" s="19">
        <f>SUM(G60:R60)</f>
        <v>0</v>
      </c>
      <c r="F60" s="18" t="s">
        <v>11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169" t="s">
        <v>1</v>
      </c>
      <c r="B61" s="170"/>
      <c r="C61" s="148"/>
      <c r="D61" s="23" t="s">
        <v>11</v>
      </c>
      <c r="E61" s="23" t="s">
        <v>11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" hidden="1" customHeight="1" outlineLevel="1">
      <c r="A62" s="69" t="s">
        <v>174</v>
      </c>
      <c r="B62" s="72" t="s">
        <v>202</v>
      </c>
      <c r="C62" s="146"/>
      <c r="D62" s="16">
        <f>E63+F64</f>
        <v>0</v>
      </c>
      <c r="E62" s="17" t="s">
        <v>11</v>
      </c>
      <c r="F62" s="17" t="s">
        <v>11</v>
      </c>
      <c r="G62" s="16">
        <f>SUM(G63:G64)</f>
        <v>0</v>
      </c>
      <c r="H62" s="16">
        <f t="shared" ref="H62:R62" si="20">SUM(H63:H64)</f>
        <v>0</v>
      </c>
      <c r="I62" s="16">
        <f t="shared" si="20"/>
        <v>0</v>
      </c>
      <c r="J62" s="16">
        <f t="shared" si="20"/>
        <v>0</v>
      </c>
      <c r="K62" s="16">
        <f t="shared" si="20"/>
        <v>0</v>
      </c>
      <c r="L62" s="16">
        <f t="shared" si="20"/>
        <v>0</v>
      </c>
      <c r="M62" s="16">
        <f t="shared" si="20"/>
        <v>0</v>
      </c>
      <c r="N62" s="16">
        <f t="shared" si="20"/>
        <v>0</v>
      </c>
      <c r="O62" s="16">
        <f t="shared" si="20"/>
        <v>0</v>
      </c>
      <c r="P62" s="16">
        <f t="shared" si="20"/>
        <v>0</v>
      </c>
      <c r="Q62" s="16">
        <f t="shared" si="20"/>
        <v>0</v>
      </c>
      <c r="R62" s="16">
        <f t="shared" si="20"/>
        <v>0</v>
      </c>
    </row>
    <row r="63" spans="1:18" ht="23.1" hidden="1" customHeight="1" outlineLevel="1">
      <c r="A63" s="177" t="s">
        <v>0</v>
      </c>
      <c r="B63" s="178"/>
      <c r="C63" s="147"/>
      <c r="D63" s="18" t="s">
        <v>11</v>
      </c>
      <c r="E63" s="19">
        <f>SUM(G63:R63)</f>
        <v>0</v>
      </c>
      <c r="F63" s="18" t="s">
        <v>11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169" t="s">
        <v>1</v>
      </c>
      <c r="B64" s="170"/>
      <c r="C64" s="148"/>
      <c r="D64" s="23" t="s">
        <v>11</v>
      </c>
      <c r="E64" s="23" t="s">
        <v>11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69" t="s">
        <v>175</v>
      </c>
      <c r="B65" s="72" t="s">
        <v>202</v>
      </c>
      <c r="C65" s="146"/>
      <c r="D65" s="16">
        <f>E66+F67</f>
        <v>0</v>
      </c>
      <c r="E65" s="17" t="s">
        <v>11</v>
      </c>
      <c r="F65" s="17" t="s">
        <v>11</v>
      </c>
      <c r="G65" s="16">
        <f>SUM(G66:G67)</f>
        <v>0</v>
      </c>
      <c r="H65" s="16">
        <f t="shared" ref="H65:R65" si="21">SUM(H66:H67)</f>
        <v>0</v>
      </c>
      <c r="I65" s="16">
        <f t="shared" si="21"/>
        <v>0</v>
      </c>
      <c r="J65" s="16">
        <f t="shared" si="21"/>
        <v>0</v>
      </c>
      <c r="K65" s="16">
        <f t="shared" si="21"/>
        <v>0</v>
      </c>
      <c r="L65" s="16">
        <f t="shared" si="21"/>
        <v>0</v>
      </c>
      <c r="M65" s="16">
        <f t="shared" si="21"/>
        <v>0</v>
      </c>
      <c r="N65" s="16">
        <f t="shared" si="21"/>
        <v>0</v>
      </c>
      <c r="O65" s="16">
        <f t="shared" si="21"/>
        <v>0</v>
      </c>
      <c r="P65" s="16">
        <f t="shared" si="21"/>
        <v>0</v>
      </c>
      <c r="Q65" s="16">
        <f t="shared" si="21"/>
        <v>0</v>
      </c>
      <c r="R65" s="16">
        <f t="shared" si="21"/>
        <v>0</v>
      </c>
    </row>
    <row r="66" spans="1:18" ht="23.1" hidden="1" customHeight="1" outlineLevel="1">
      <c r="A66" s="177" t="s">
        <v>0</v>
      </c>
      <c r="B66" s="178"/>
      <c r="C66" s="147"/>
      <c r="D66" s="18" t="s">
        <v>11</v>
      </c>
      <c r="E66" s="19">
        <f>SUM(G66:R66)</f>
        <v>0</v>
      </c>
      <c r="F66" s="18" t="s">
        <v>11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169" t="s">
        <v>1</v>
      </c>
      <c r="B67" s="170"/>
      <c r="C67" s="148"/>
      <c r="D67" s="23" t="s">
        <v>11</v>
      </c>
      <c r="E67" s="23" t="s">
        <v>11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69" t="s">
        <v>176</v>
      </c>
      <c r="B68" s="72" t="s">
        <v>202</v>
      </c>
      <c r="C68" s="146"/>
      <c r="D68" s="16">
        <f>E69+F70</f>
        <v>0</v>
      </c>
      <c r="E68" s="17" t="s">
        <v>11</v>
      </c>
      <c r="F68" s="17" t="s">
        <v>11</v>
      </c>
      <c r="G68" s="16">
        <f>SUM(G69:G70)</f>
        <v>0</v>
      </c>
      <c r="H68" s="16">
        <f t="shared" ref="H68:R68" si="22">SUM(H69:H70)</f>
        <v>0</v>
      </c>
      <c r="I68" s="16">
        <f t="shared" si="22"/>
        <v>0</v>
      </c>
      <c r="J68" s="16">
        <f t="shared" si="22"/>
        <v>0</v>
      </c>
      <c r="K68" s="16">
        <f t="shared" si="22"/>
        <v>0</v>
      </c>
      <c r="L68" s="16">
        <f t="shared" si="22"/>
        <v>0</v>
      </c>
      <c r="M68" s="16">
        <f t="shared" si="22"/>
        <v>0</v>
      </c>
      <c r="N68" s="16">
        <f t="shared" si="22"/>
        <v>0</v>
      </c>
      <c r="O68" s="16">
        <f t="shared" si="22"/>
        <v>0</v>
      </c>
      <c r="P68" s="16">
        <f t="shared" si="22"/>
        <v>0</v>
      </c>
      <c r="Q68" s="16">
        <f t="shared" si="22"/>
        <v>0</v>
      </c>
      <c r="R68" s="16">
        <f t="shared" si="22"/>
        <v>0</v>
      </c>
    </row>
    <row r="69" spans="1:18" ht="23.1" hidden="1" customHeight="1" outlineLevel="1">
      <c r="A69" s="177" t="s">
        <v>0</v>
      </c>
      <c r="B69" s="178"/>
      <c r="C69" s="147"/>
      <c r="D69" s="18" t="s">
        <v>11</v>
      </c>
      <c r="E69" s="19">
        <f>SUM(G69:R69)</f>
        <v>0</v>
      </c>
      <c r="F69" s="18" t="s">
        <v>11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169" t="s">
        <v>1</v>
      </c>
      <c r="B70" s="170"/>
      <c r="C70" s="148"/>
      <c r="D70" s="23" t="s">
        <v>11</v>
      </c>
      <c r="E70" s="23" t="s">
        <v>11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69" t="s">
        <v>177</v>
      </c>
      <c r="B71" s="72" t="s">
        <v>202</v>
      </c>
      <c r="C71" s="146"/>
      <c r="D71" s="16">
        <f>E72+F73</f>
        <v>0</v>
      </c>
      <c r="E71" s="17" t="s">
        <v>11</v>
      </c>
      <c r="F71" s="17" t="s">
        <v>11</v>
      </c>
      <c r="G71" s="16">
        <f>SUM(G72:G73)</f>
        <v>0</v>
      </c>
      <c r="H71" s="16">
        <f t="shared" ref="H71:R71" si="23">SUM(H72:H73)</f>
        <v>0</v>
      </c>
      <c r="I71" s="16">
        <f t="shared" si="23"/>
        <v>0</v>
      </c>
      <c r="J71" s="16">
        <f t="shared" si="23"/>
        <v>0</v>
      </c>
      <c r="K71" s="16">
        <f t="shared" si="23"/>
        <v>0</v>
      </c>
      <c r="L71" s="16">
        <f t="shared" si="23"/>
        <v>0</v>
      </c>
      <c r="M71" s="16">
        <f t="shared" si="23"/>
        <v>0</v>
      </c>
      <c r="N71" s="16">
        <f t="shared" si="23"/>
        <v>0</v>
      </c>
      <c r="O71" s="16">
        <f t="shared" si="23"/>
        <v>0</v>
      </c>
      <c r="P71" s="16">
        <f t="shared" si="23"/>
        <v>0</v>
      </c>
      <c r="Q71" s="16">
        <f t="shared" si="23"/>
        <v>0</v>
      </c>
      <c r="R71" s="16">
        <f t="shared" si="23"/>
        <v>0</v>
      </c>
    </row>
    <row r="72" spans="1:18" ht="23.1" hidden="1" customHeight="1" outlineLevel="1">
      <c r="A72" s="177" t="s">
        <v>0</v>
      </c>
      <c r="B72" s="178"/>
      <c r="C72" s="147"/>
      <c r="D72" s="18" t="s">
        <v>11</v>
      </c>
      <c r="E72" s="19">
        <f>SUM(G72:R72)</f>
        <v>0</v>
      </c>
      <c r="F72" s="18" t="s">
        <v>11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169" t="s">
        <v>1</v>
      </c>
      <c r="B73" s="170"/>
      <c r="C73" s="148"/>
      <c r="D73" s="23" t="s">
        <v>11</v>
      </c>
      <c r="E73" s="23" t="s">
        <v>11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69" t="s">
        <v>178</v>
      </c>
      <c r="B74" s="72" t="s">
        <v>202</v>
      </c>
      <c r="C74" s="146"/>
      <c r="D74" s="16">
        <f>E75+F76</f>
        <v>0</v>
      </c>
      <c r="E74" s="17" t="s">
        <v>11</v>
      </c>
      <c r="F74" s="17" t="s">
        <v>11</v>
      </c>
      <c r="G74" s="16">
        <f>SUM(G75:G76)</f>
        <v>0</v>
      </c>
      <c r="H74" s="16">
        <f t="shared" ref="H74:R74" si="24">SUM(H75:H76)</f>
        <v>0</v>
      </c>
      <c r="I74" s="16">
        <f t="shared" si="24"/>
        <v>0</v>
      </c>
      <c r="J74" s="16">
        <f t="shared" si="24"/>
        <v>0</v>
      </c>
      <c r="K74" s="16">
        <f t="shared" si="24"/>
        <v>0</v>
      </c>
      <c r="L74" s="16">
        <f t="shared" si="24"/>
        <v>0</v>
      </c>
      <c r="M74" s="16">
        <f t="shared" si="24"/>
        <v>0</v>
      </c>
      <c r="N74" s="16">
        <f t="shared" si="24"/>
        <v>0</v>
      </c>
      <c r="O74" s="16">
        <f t="shared" si="24"/>
        <v>0</v>
      </c>
      <c r="P74" s="16">
        <f t="shared" si="24"/>
        <v>0</v>
      </c>
      <c r="Q74" s="16">
        <f t="shared" si="24"/>
        <v>0</v>
      </c>
      <c r="R74" s="16">
        <f t="shared" si="24"/>
        <v>0</v>
      </c>
    </row>
    <row r="75" spans="1:18" ht="23.1" hidden="1" customHeight="1" outlineLevel="1">
      <c r="A75" s="177" t="s">
        <v>0</v>
      </c>
      <c r="B75" s="178"/>
      <c r="C75" s="147"/>
      <c r="D75" s="18" t="s">
        <v>11</v>
      </c>
      <c r="E75" s="19">
        <f>SUM(G75:R75)</f>
        <v>0</v>
      </c>
      <c r="F75" s="18" t="s">
        <v>11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169" t="s">
        <v>1</v>
      </c>
      <c r="B76" s="170"/>
      <c r="C76" s="148"/>
      <c r="D76" s="23" t="s">
        <v>11</v>
      </c>
      <c r="E76" s="23" t="s">
        <v>11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69" t="s">
        <v>179</v>
      </c>
      <c r="B77" s="72" t="s">
        <v>202</v>
      </c>
      <c r="C77" s="146"/>
      <c r="D77" s="16">
        <f>E78+F79</f>
        <v>0</v>
      </c>
      <c r="E77" s="17" t="s">
        <v>11</v>
      </c>
      <c r="F77" s="17" t="s">
        <v>11</v>
      </c>
      <c r="G77" s="16">
        <f>SUM(G78:G79)</f>
        <v>0</v>
      </c>
      <c r="H77" s="16">
        <f t="shared" ref="H77:R77" si="25">SUM(H78:H79)</f>
        <v>0</v>
      </c>
      <c r="I77" s="16">
        <f t="shared" si="25"/>
        <v>0</v>
      </c>
      <c r="J77" s="16">
        <f t="shared" si="25"/>
        <v>0</v>
      </c>
      <c r="K77" s="16">
        <f t="shared" si="25"/>
        <v>0</v>
      </c>
      <c r="L77" s="16">
        <f t="shared" si="25"/>
        <v>0</v>
      </c>
      <c r="M77" s="16">
        <f t="shared" si="25"/>
        <v>0</v>
      </c>
      <c r="N77" s="16">
        <f t="shared" si="25"/>
        <v>0</v>
      </c>
      <c r="O77" s="16">
        <f t="shared" si="25"/>
        <v>0</v>
      </c>
      <c r="P77" s="16">
        <f t="shared" si="25"/>
        <v>0</v>
      </c>
      <c r="Q77" s="16">
        <f t="shared" si="25"/>
        <v>0</v>
      </c>
      <c r="R77" s="16">
        <f t="shared" si="25"/>
        <v>0</v>
      </c>
    </row>
    <row r="78" spans="1:18" ht="23.1" hidden="1" customHeight="1" outlineLevel="1">
      <c r="A78" s="177" t="s">
        <v>0</v>
      </c>
      <c r="B78" s="178"/>
      <c r="C78" s="147"/>
      <c r="D78" s="18" t="s">
        <v>11</v>
      </c>
      <c r="E78" s="19">
        <f>SUM(G78:R78)</f>
        <v>0</v>
      </c>
      <c r="F78" s="18" t="s">
        <v>11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169" t="s">
        <v>1</v>
      </c>
      <c r="B79" s="170"/>
      <c r="C79" s="148"/>
      <c r="D79" s="23" t="s">
        <v>11</v>
      </c>
      <c r="E79" s="23" t="s">
        <v>11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69" t="s">
        <v>180</v>
      </c>
      <c r="B80" s="72" t="s">
        <v>202</v>
      </c>
      <c r="C80" s="146"/>
      <c r="D80" s="16">
        <f>E81+F82</f>
        <v>0</v>
      </c>
      <c r="E80" s="17" t="s">
        <v>11</v>
      </c>
      <c r="F80" s="17" t="s">
        <v>11</v>
      </c>
      <c r="G80" s="16">
        <f>SUM(G81:G82)</f>
        <v>0</v>
      </c>
      <c r="H80" s="16">
        <f t="shared" ref="H80:R80" si="26">SUM(H81:H82)</f>
        <v>0</v>
      </c>
      <c r="I80" s="16">
        <f t="shared" si="26"/>
        <v>0</v>
      </c>
      <c r="J80" s="16">
        <f t="shared" si="26"/>
        <v>0</v>
      </c>
      <c r="K80" s="16">
        <f t="shared" si="26"/>
        <v>0</v>
      </c>
      <c r="L80" s="16">
        <f t="shared" si="26"/>
        <v>0</v>
      </c>
      <c r="M80" s="16">
        <f t="shared" si="26"/>
        <v>0</v>
      </c>
      <c r="N80" s="16">
        <f t="shared" si="26"/>
        <v>0</v>
      </c>
      <c r="O80" s="16">
        <f t="shared" si="26"/>
        <v>0</v>
      </c>
      <c r="P80" s="16">
        <f t="shared" si="26"/>
        <v>0</v>
      </c>
      <c r="Q80" s="16">
        <f t="shared" si="26"/>
        <v>0</v>
      </c>
      <c r="R80" s="16">
        <f t="shared" si="26"/>
        <v>0</v>
      </c>
    </row>
    <row r="81" spans="1:18" ht="23.1" hidden="1" customHeight="1" outlineLevel="1">
      <c r="A81" s="177" t="s">
        <v>0</v>
      </c>
      <c r="B81" s="178"/>
      <c r="C81" s="147"/>
      <c r="D81" s="18" t="s">
        <v>11</v>
      </c>
      <c r="E81" s="19">
        <f>SUM(G81:R81)</f>
        <v>0</v>
      </c>
      <c r="F81" s="18" t="s">
        <v>11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169" t="s">
        <v>1</v>
      </c>
      <c r="B82" s="170"/>
      <c r="C82" s="148"/>
      <c r="D82" s="23" t="s">
        <v>11</v>
      </c>
      <c r="E82" s="23" t="s">
        <v>11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69" t="s">
        <v>181</v>
      </c>
      <c r="B83" s="72" t="s">
        <v>202</v>
      </c>
      <c r="C83" s="146"/>
      <c r="D83" s="16">
        <f>E84+F85</f>
        <v>0</v>
      </c>
      <c r="E83" s="17" t="s">
        <v>11</v>
      </c>
      <c r="F83" s="17" t="s">
        <v>11</v>
      </c>
      <c r="G83" s="16">
        <f>SUM(G84:G85)</f>
        <v>0</v>
      </c>
      <c r="H83" s="16">
        <f t="shared" ref="H83:R83" si="27">SUM(H84:H85)</f>
        <v>0</v>
      </c>
      <c r="I83" s="16">
        <f t="shared" si="27"/>
        <v>0</v>
      </c>
      <c r="J83" s="16">
        <f t="shared" si="27"/>
        <v>0</v>
      </c>
      <c r="K83" s="16">
        <f t="shared" si="27"/>
        <v>0</v>
      </c>
      <c r="L83" s="16">
        <f t="shared" si="27"/>
        <v>0</v>
      </c>
      <c r="M83" s="16">
        <f t="shared" si="27"/>
        <v>0</v>
      </c>
      <c r="N83" s="16">
        <f t="shared" si="27"/>
        <v>0</v>
      </c>
      <c r="O83" s="16">
        <f t="shared" si="27"/>
        <v>0</v>
      </c>
      <c r="P83" s="16">
        <f t="shared" si="27"/>
        <v>0</v>
      </c>
      <c r="Q83" s="16">
        <f t="shared" si="27"/>
        <v>0</v>
      </c>
      <c r="R83" s="16">
        <f t="shared" si="27"/>
        <v>0</v>
      </c>
    </row>
    <row r="84" spans="1:18" ht="23.1" hidden="1" customHeight="1" outlineLevel="1">
      <c r="A84" s="177" t="s">
        <v>0</v>
      </c>
      <c r="B84" s="178"/>
      <c r="C84" s="147"/>
      <c r="D84" s="18" t="s">
        <v>11</v>
      </c>
      <c r="E84" s="19">
        <f>SUM(G84:R84)</f>
        <v>0</v>
      </c>
      <c r="F84" s="18" t="s">
        <v>11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169" t="s">
        <v>1</v>
      </c>
      <c r="B85" s="170"/>
      <c r="C85" s="148"/>
      <c r="D85" s="23" t="s">
        <v>11</v>
      </c>
      <c r="E85" s="23" t="s">
        <v>11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69" t="s">
        <v>182</v>
      </c>
      <c r="B86" s="72" t="s">
        <v>202</v>
      </c>
      <c r="C86" s="146"/>
      <c r="D86" s="16">
        <f>E87+F88</f>
        <v>0</v>
      </c>
      <c r="E86" s="17" t="s">
        <v>11</v>
      </c>
      <c r="F86" s="17" t="s">
        <v>11</v>
      </c>
      <c r="G86" s="16">
        <f>SUM(G87:G88)</f>
        <v>0</v>
      </c>
      <c r="H86" s="16">
        <f t="shared" ref="H86:R86" si="28">SUM(H87:H88)</f>
        <v>0</v>
      </c>
      <c r="I86" s="16">
        <f t="shared" si="28"/>
        <v>0</v>
      </c>
      <c r="J86" s="16">
        <f t="shared" si="28"/>
        <v>0</v>
      </c>
      <c r="K86" s="16">
        <f t="shared" si="28"/>
        <v>0</v>
      </c>
      <c r="L86" s="16">
        <f t="shared" si="28"/>
        <v>0</v>
      </c>
      <c r="M86" s="16">
        <f t="shared" si="28"/>
        <v>0</v>
      </c>
      <c r="N86" s="16">
        <f t="shared" si="28"/>
        <v>0</v>
      </c>
      <c r="O86" s="16">
        <f t="shared" si="28"/>
        <v>0</v>
      </c>
      <c r="P86" s="16">
        <f t="shared" si="28"/>
        <v>0</v>
      </c>
      <c r="Q86" s="16">
        <f t="shared" si="28"/>
        <v>0</v>
      </c>
      <c r="R86" s="16">
        <f t="shared" si="28"/>
        <v>0</v>
      </c>
    </row>
    <row r="87" spans="1:18" ht="23.1" hidden="1" customHeight="1" outlineLevel="1">
      <c r="A87" s="177" t="s">
        <v>0</v>
      </c>
      <c r="B87" s="178"/>
      <c r="C87" s="147"/>
      <c r="D87" s="18" t="s">
        <v>11</v>
      </c>
      <c r="E87" s="19">
        <f>SUM(G87:R87)</f>
        <v>0</v>
      </c>
      <c r="F87" s="18" t="s">
        <v>11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169" t="s">
        <v>1</v>
      </c>
      <c r="B88" s="170"/>
      <c r="C88" s="148"/>
      <c r="D88" s="23" t="s">
        <v>11</v>
      </c>
      <c r="E88" s="23" t="s">
        <v>11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69" t="s">
        <v>183</v>
      </c>
      <c r="B89" s="72" t="s">
        <v>202</v>
      </c>
      <c r="C89" s="146"/>
      <c r="D89" s="16">
        <f>E90+F91</f>
        <v>0</v>
      </c>
      <c r="E89" s="17" t="s">
        <v>11</v>
      </c>
      <c r="F89" s="17" t="s">
        <v>11</v>
      </c>
      <c r="G89" s="16">
        <f>SUM(G90:G91)</f>
        <v>0</v>
      </c>
      <c r="H89" s="16">
        <f t="shared" ref="H89:R89" si="29">SUM(H90:H91)</f>
        <v>0</v>
      </c>
      <c r="I89" s="16">
        <f t="shared" si="29"/>
        <v>0</v>
      </c>
      <c r="J89" s="16">
        <f t="shared" si="29"/>
        <v>0</v>
      </c>
      <c r="K89" s="16">
        <f t="shared" si="29"/>
        <v>0</v>
      </c>
      <c r="L89" s="16">
        <f t="shared" si="29"/>
        <v>0</v>
      </c>
      <c r="M89" s="16">
        <f t="shared" si="29"/>
        <v>0</v>
      </c>
      <c r="N89" s="16">
        <f t="shared" si="29"/>
        <v>0</v>
      </c>
      <c r="O89" s="16">
        <f t="shared" si="29"/>
        <v>0</v>
      </c>
      <c r="P89" s="16">
        <f t="shared" si="29"/>
        <v>0</v>
      </c>
      <c r="Q89" s="16">
        <f t="shared" si="29"/>
        <v>0</v>
      </c>
      <c r="R89" s="16">
        <f t="shared" si="29"/>
        <v>0</v>
      </c>
    </row>
    <row r="90" spans="1:18" ht="23.1" hidden="1" customHeight="1" outlineLevel="1">
      <c r="A90" s="177" t="s">
        <v>0</v>
      </c>
      <c r="B90" s="178"/>
      <c r="C90" s="147"/>
      <c r="D90" s="18" t="s">
        <v>11</v>
      </c>
      <c r="E90" s="19">
        <f>SUM(G90:R90)</f>
        <v>0</v>
      </c>
      <c r="F90" s="18" t="s">
        <v>11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169" t="s">
        <v>1</v>
      </c>
      <c r="B91" s="170"/>
      <c r="C91" s="148"/>
      <c r="D91" s="23" t="s">
        <v>11</v>
      </c>
      <c r="E91" s="23" t="s">
        <v>11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" hidden="1" customHeight="1" outlineLevel="1">
      <c r="A92" s="69" t="s">
        <v>184</v>
      </c>
      <c r="B92" s="72" t="s">
        <v>202</v>
      </c>
      <c r="C92" s="146"/>
      <c r="D92" s="16">
        <f>E93+F94</f>
        <v>0</v>
      </c>
      <c r="E92" s="17" t="s">
        <v>11</v>
      </c>
      <c r="F92" s="17" t="s">
        <v>11</v>
      </c>
      <c r="G92" s="16">
        <f>SUM(G93:G94)</f>
        <v>0</v>
      </c>
      <c r="H92" s="16">
        <f t="shared" ref="H92:R92" si="30">SUM(H93:H94)</f>
        <v>0</v>
      </c>
      <c r="I92" s="16">
        <f t="shared" si="30"/>
        <v>0</v>
      </c>
      <c r="J92" s="16">
        <f t="shared" si="30"/>
        <v>0</v>
      </c>
      <c r="K92" s="16">
        <f t="shared" si="30"/>
        <v>0</v>
      </c>
      <c r="L92" s="16">
        <f t="shared" si="30"/>
        <v>0</v>
      </c>
      <c r="M92" s="16">
        <f t="shared" si="30"/>
        <v>0</v>
      </c>
      <c r="N92" s="16">
        <f t="shared" si="30"/>
        <v>0</v>
      </c>
      <c r="O92" s="16">
        <f t="shared" si="30"/>
        <v>0</v>
      </c>
      <c r="P92" s="16">
        <f t="shared" si="30"/>
        <v>0</v>
      </c>
      <c r="Q92" s="16">
        <f t="shared" si="30"/>
        <v>0</v>
      </c>
      <c r="R92" s="16">
        <f t="shared" si="30"/>
        <v>0</v>
      </c>
    </row>
    <row r="93" spans="1:18" ht="23.1" hidden="1" customHeight="1" outlineLevel="1">
      <c r="A93" s="177" t="s">
        <v>0</v>
      </c>
      <c r="B93" s="178"/>
      <c r="C93" s="147"/>
      <c r="D93" s="18" t="s">
        <v>11</v>
      </c>
      <c r="E93" s="19">
        <f>SUM(G93:R93)</f>
        <v>0</v>
      </c>
      <c r="F93" s="18" t="s">
        <v>11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169" t="s">
        <v>1</v>
      </c>
      <c r="B94" s="170"/>
      <c r="C94" s="148"/>
      <c r="D94" s="23" t="s">
        <v>11</v>
      </c>
      <c r="E94" s="23" t="s">
        <v>11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69" t="s">
        <v>185</v>
      </c>
      <c r="B95" s="72" t="s">
        <v>202</v>
      </c>
      <c r="C95" s="146"/>
      <c r="D95" s="16">
        <f>E96+F97</f>
        <v>0</v>
      </c>
      <c r="E95" s="17" t="s">
        <v>11</v>
      </c>
      <c r="F95" s="17" t="s">
        <v>11</v>
      </c>
      <c r="G95" s="16">
        <f>SUM(G96:G97)</f>
        <v>0</v>
      </c>
      <c r="H95" s="16">
        <f t="shared" ref="H95:R95" si="31">SUM(H96:H97)</f>
        <v>0</v>
      </c>
      <c r="I95" s="16">
        <f t="shared" si="31"/>
        <v>0</v>
      </c>
      <c r="J95" s="16">
        <f t="shared" si="31"/>
        <v>0</v>
      </c>
      <c r="K95" s="16">
        <f t="shared" si="31"/>
        <v>0</v>
      </c>
      <c r="L95" s="16">
        <f t="shared" si="31"/>
        <v>0</v>
      </c>
      <c r="M95" s="16">
        <f t="shared" si="31"/>
        <v>0</v>
      </c>
      <c r="N95" s="16">
        <f t="shared" si="31"/>
        <v>0</v>
      </c>
      <c r="O95" s="16">
        <f t="shared" si="31"/>
        <v>0</v>
      </c>
      <c r="P95" s="16">
        <f t="shared" si="31"/>
        <v>0</v>
      </c>
      <c r="Q95" s="16">
        <f t="shared" si="31"/>
        <v>0</v>
      </c>
      <c r="R95" s="16">
        <f t="shared" si="31"/>
        <v>0</v>
      </c>
    </row>
    <row r="96" spans="1:18" ht="23.1" hidden="1" customHeight="1" outlineLevel="1">
      <c r="A96" s="177" t="s">
        <v>0</v>
      </c>
      <c r="B96" s="178"/>
      <c r="C96" s="147"/>
      <c r="D96" s="18" t="s">
        <v>11</v>
      </c>
      <c r="E96" s="19">
        <f>SUM(G96:R96)</f>
        <v>0</v>
      </c>
      <c r="F96" s="18" t="s">
        <v>11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169" t="s">
        <v>1</v>
      </c>
      <c r="B97" s="170"/>
      <c r="C97" s="148"/>
      <c r="D97" s="23" t="s">
        <v>11</v>
      </c>
      <c r="E97" s="23" t="s">
        <v>11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69" t="s">
        <v>186</v>
      </c>
      <c r="B98" s="72" t="s">
        <v>202</v>
      </c>
      <c r="C98" s="146"/>
      <c r="D98" s="16">
        <f>E99+F100</f>
        <v>0</v>
      </c>
      <c r="E98" s="17" t="s">
        <v>11</v>
      </c>
      <c r="F98" s="17" t="s">
        <v>11</v>
      </c>
      <c r="G98" s="16">
        <f>SUM(G99:G100)</f>
        <v>0</v>
      </c>
      <c r="H98" s="16">
        <f t="shared" ref="H98:R98" si="32">SUM(H99:H100)</f>
        <v>0</v>
      </c>
      <c r="I98" s="16">
        <f t="shared" si="32"/>
        <v>0</v>
      </c>
      <c r="J98" s="16">
        <f t="shared" si="32"/>
        <v>0</v>
      </c>
      <c r="K98" s="16">
        <f t="shared" si="32"/>
        <v>0</v>
      </c>
      <c r="L98" s="16">
        <f t="shared" si="32"/>
        <v>0</v>
      </c>
      <c r="M98" s="16">
        <f t="shared" si="32"/>
        <v>0</v>
      </c>
      <c r="N98" s="16">
        <f t="shared" si="32"/>
        <v>0</v>
      </c>
      <c r="O98" s="16">
        <f t="shared" si="32"/>
        <v>0</v>
      </c>
      <c r="P98" s="16">
        <f t="shared" si="32"/>
        <v>0</v>
      </c>
      <c r="Q98" s="16">
        <f t="shared" si="32"/>
        <v>0</v>
      </c>
      <c r="R98" s="16">
        <f t="shared" si="32"/>
        <v>0</v>
      </c>
    </row>
    <row r="99" spans="1:18" ht="23.1" hidden="1" customHeight="1" outlineLevel="1">
      <c r="A99" s="177" t="s">
        <v>0</v>
      </c>
      <c r="B99" s="178"/>
      <c r="C99" s="147"/>
      <c r="D99" s="18" t="s">
        <v>11</v>
      </c>
      <c r="E99" s="19">
        <f>SUM(G99:R99)</f>
        <v>0</v>
      </c>
      <c r="F99" s="18" t="s">
        <v>11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169" t="s">
        <v>1</v>
      </c>
      <c r="B100" s="170"/>
      <c r="C100" s="148"/>
      <c r="D100" s="23" t="s">
        <v>11</v>
      </c>
      <c r="E100" s="23" t="s">
        <v>11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34</v>
      </c>
      <c r="C102" s="75" t="str">
        <f>'DANE ZBIORCZO'!B25</f>
        <v>23.07.2024r.</v>
      </c>
      <c r="D102" s="3"/>
      <c r="E102" s="28"/>
      <c r="F102" s="28"/>
      <c r="G102" s="73"/>
      <c r="H102" s="30"/>
      <c r="K102" s="179" t="str">
        <f>'DANE ZBIORCZO'!C34</f>
        <v>Jan Wróblewski</v>
      </c>
      <c r="L102" s="179"/>
      <c r="O102" s="28"/>
      <c r="P102" s="28"/>
      <c r="Q102" s="28"/>
      <c r="R102" s="28"/>
    </row>
    <row r="103" spans="1:18" ht="23.25" customHeight="1">
      <c r="B103" s="31" t="s">
        <v>35</v>
      </c>
      <c r="C103" s="76" t="str">
        <f>'DANE ZBIORCZO'!B26</f>
        <v>Katarzyna Szufla</v>
      </c>
      <c r="D103" s="74"/>
      <c r="E103" s="28"/>
      <c r="F103" s="28"/>
      <c r="G103" s="4"/>
      <c r="H103" s="4"/>
      <c r="K103" s="180" t="s">
        <v>36</v>
      </c>
      <c r="L103" s="180"/>
      <c r="O103" s="28"/>
      <c r="P103" s="28"/>
      <c r="Q103" s="28"/>
      <c r="R103" s="28"/>
    </row>
    <row r="104" spans="1:18" ht="23.25" customHeight="1">
      <c r="B104" s="30" t="s">
        <v>37</v>
      </c>
      <c r="C104" s="76" t="str">
        <f>'DANE ZBIORCZO'!B27</f>
        <v>77 40 49 328</v>
      </c>
      <c r="D104" s="74"/>
      <c r="E104" s="28"/>
      <c r="F104" s="28"/>
      <c r="G104" s="4"/>
      <c r="H104" s="4"/>
      <c r="K104" s="180" t="s">
        <v>38</v>
      </c>
      <c r="L104" s="180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zoomScale="80" zoomScaleNormal="80" workbookViewId="0">
      <selection activeCell="R13" sqref="R13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209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210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73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>SUM(R11,R14,R17,R20,R23,R26,R29,R32,R35,R38)</f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>SUM(R12,R15,R18,R21,R24,R27,R30,R33,R36,R39)</f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>SUM(R13,R16,R19,R22,R25,R28,R31,R34,R37,R40)</f>
        <v>0</v>
      </c>
    </row>
    <row r="11" spans="1:19" ht="23.1" customHeight="1">
      <c r="A11" s="69" t="s">
        <v>157</v>
      </c>
      <c r="B11" s="72" t="s">
        <v>202</v>
      </c>
      <c r="C11" s="146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69" t="s">
        <v>162</v>
      </c>
      <c r="B26" s="72" t="s">
        <v>202</v>
      </c>
      <c r="C26" s="146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78">
        <f t="shared" si="8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34</v>
      </c>
      <c r="C42" s="75" t="str">
        <f>'DANE ZBIORCZO'!B25</f>
        <v>23.07.2024r.</v>
      </c>
      <c r="D42" s="87"/>
      <c r="E42" s="28"/>
      <c r="F42" s="28"/>
      <c r="G42" s="73"/>
      <c r="H42" s="73"/>
      <c r="I42" s="85"/>
      <c r="J42" s="85"/>
      <c r="K42" s="179" t="str">
        <f>'DANE ZBIORCZO'!C34</f>
        <v>Jan Wróblewski</v>
      </c>
      <c r="L42" s="179"/>
      <c r="O42" s="28"/>
      <c r="P42" s="28"/>
      <c r="Q42" s="28"/>
      <c r="R42" s="28"/>
    </row>
    <row r="43" spans="1:18" ht="23.25" customHeight="1">
      <c r="B43" s="31" t="s">
        <v>35</v>
      </c>
      <c r="C43" s="185" t="str">
        <f>'DANE ZBIORCZO'!B26</f>
        <v>Katarzyna Szufla</v>
      </c>
      <c r="D43" s="186"/>
      <c r="E43" s="28"/>
      <c r="F43" s="28"/>
      <c r="G43" s="4"/>
      <c r="H43" s="4"/>
      <c r="K43" s="180" t="s">
        <v>36</v>
      </c>
      <c r="L43" s="180"/>
      <c r="O43" s="28"/>
      <c r="P43" s="28"/>
      <c r="Q43" s="28"/>
      <c r="R43" s="28"/>
    </row>
    <row r="44" spans="1:18" ht="23.25" customHeight="1">
      <c r="B44" s="30" t="s">
        <v>37</v>
      </c>
      <c r="C44" s="185" t="str">
        <f>'DANE ZBIORCZO'!B27</f>
        <v>77 40 49 328</v>
      </c>
      <c r="D44" s="186"/>
      <c r="E44" s="28"/>
      <c r="F44" s="28"/>
      <c r="G44" s="4"/>
      <c r="H44" s="4"/>
      <c r="K44" s="180" t="s">
        <v>38</v>
      </c>
      <c r="L44" s="180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zoomScale="80" zoomScaleNormal="80" workbookViewId="0">
      <selection activeCell="B1" sqref="B1:R1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207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208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79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>SUM(R11,R14,R17,R20,R23,R26,R29,R32,R35,R38)</f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>SUM(R12,R15,R18,R21,R24,R27,R30,R33,R36,R39)</f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>SUM(R13,R16,R19,R22,R25,R28,R31,R34,R37,R40)</f>
        <v>0</v>
      </c>
    </row>
    <row r="11" spans="1:19" ht="23.1" customHeight="1">
      <c r="A11" s="69" t="s">
        <v>157</v>
      </c>
      <c r="B11" s="72" t="s">
        <v>202</v>
      </c>
      <c r="C11" s="146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69" t="s">
        <v>162</v>
      </c>
      <c r="B26" s="72" t="s">
        <v>202</v>
      </c>
      <c r="C26" s="146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78">
        <f t="shared" si="8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34</v>
      </c>
      <c r="C42" s="88" t="str">
        <f>'DANE ZBIORCZO'!B25</f>
        <v>23.07.2024r.</v>
      </c>
      <c r="D42"/>
      <c r="E42" s="28"/>
      <c r="F42" s="28"/>
      <c r="G42" s="73"/>
      <c r="H42" s="77"/>
      <c r="I42" s="86"/>
      <c r="J42" s="86"/>
      <c r="K42" s="179" t="str">
        <f>'DANE ZBIORCZO'!C34</f>
        <v>Jan Wróblewski</v>
      </c>
      <c r="L42" s="179"/>
      <c r="O42" s="28"/>
      <c r="P42" s="28"/>
      <c r="Q42" s="28"/>
      <c r="R42" s="28"/>
    </row>
    <row r="43" spans="1:18" ht="23.25" customHeight="1">
      <c r="B43" s="31" t="s">
        <v>35</v>
      </c>
      <c r="C43" s="187" t="str">
        <f>'DANE ZBIORCZO'!B26</f>
        <v>Katarzyna Szufla</v>
      </c>
      <c r="D43" s="187"/>
      <c r="E43" s="28"/>
      <c r="F43" s="28"/>
      <c r="G43" s="4"/>
      <c r="H43" s="4"/>
      <c r="K43" s="180" t="s">
        <v>36</v>
      </c>
      <c r="L43" s="180"/>
      <c r="O43" s="28"/>
      <c r="P43" s="28"/>
      <c r="Q43" s="28"/>
      <c r="R43" s="28"/>
    </row>
    <row r="44" spans="1:18" ht="23.25" customHeight="1">
      <c r="B44" s="30" t="s">
        <v>37</v>
      </c>
      <c r="C44" s="187" t="str">
        <f>'DANE ZBIORCZO'!B27</f>
        <v>77 40 49 328</v>
      </c>
      <c r="D44" s="187"/>
      <c r="E44" s="28"/>
      <c r="F44" s="28"/>
      <c r="G44" s="4"/>
      <c r="H44" s="4"/>
      <c r="K44" s="180" t="s">
        <v>38</v>
      </c>
      <c r="L44" s="180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zoomScale="80" zoomScaleNormal="80" workbookViewId="0">
      <selection activeCell="D8" sqref="D8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203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224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68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>SUM(R11,R14,R17,R20,R23,R26,R29,R32,R35,R38)</f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>SUM(R12,R15,R18,R21,R24,R27,R30,R33,R36,R39)</f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>SUM(R13,R16,R19,R22,R25,R28,R31,R34,R37,R40)</f>
        <v>0</v>
      </c>
    </row>
    <row r="11" spans="1:19" ht="23.1" customHeight="1">
      <c r="A11" s="69" t="s">
        <v>157</v>
      </c>
      <c r="B11" s="72" t="s">
        <v>202</v>
      </c>
      <c r="C11" s="146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69" t="s">
        <v>162</v>
      </c>
      <c r="B26" s="72" t="s">
        <v>202</v>
      </c>
      <c r="C26" s="146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78">
        <f t="shared" si="8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189" t="s">
        <v>225</v>
      </c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28"/>
      <c r="R41" s="28"/>
    </row>
    <row r="42" spans="1:18" ht="78" customHeight="1">
      <c r="B42" s="120" t="s">
        <v>243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28"/>
      <c r="R42" s="28"/>
    </row>
    <row r="43" spans="1:18" ht="20.25" customHeight="1">
      <c r="B43" s="30" t="s">
        <v>34</v>
      </c>
      <c r="C43" s="75" t="str">
        <f>'DANE ZBIORCZO'!B25</f>
        <v>23.07.2024r.</v>
      </c>
      <c r="D43" s="84"/>
      <c r="E43" s="28"/>
      <c r="F43" s="28"/>
      <c r="G43" s="73"/>
      <c r="H43" s="73"/>
      <c r="I43" s="85"/>
      <c r="J43" s="85"/>
      <c r="K43" s="179" t="str">
        <f>'DANE ZBIORCZO'!C34</f>
        <v>Jan Wróblewski</v>
      </c>
      <c r="L43" s="179"/>
      <c r="O43" s="28"/>
      <c r="P43" s="28"/>
      <c r="Q43" s="28"/>
      <c r="R43" s="28"/>
    </row>
    <row r="44" spans="1:18" ht="23.25" customHeight="1">
      <c r="B44" s="31" t="s">
        <v>35</v>
      </c>
      <c r="C44" s="188" t="str">
        <f>'DANE ZBIORCZO'!B26</f>
        <v>Katarzyna Szufla</v>
      </c>
      <c r="D44" s="188"/>
      <c r="E44" s="28"/>
      <c r="F44" s="28"/>
      <c r="G44" s="4"/>
      <c r="H44" s="4"/>
      <c r="K44" s="180" t="s">
        <v>36</v>
      </c>
      <c r="L44" s="180"/>
      <c r="O44" s="28"/>
      <c r="P44" s="28"/>
      <c r="Q44" s="28"/>
      <c r="R44" s="28"/>
    </row>
    <row r="45" spans="1:18" ht="23.25" customHeight="1">
      <c r="B45" s="30" t="s">
        <v>37</v>
      </c>
      <c r="C45" s="188" t="str">
        <f>'DANE ZBIORCZO'!B27</f>
        <v>77 40 49 328</v>
      </c>
      <c r="D45" s="188"/>
      <c r="E45" s="28"/>
      <c r="F45" s="28"/>
      <c r="G45" s="4"/>
      <c r="H45" s="4"/>
      <c r="K45" s="180" t="s">
        <v>38</v>
      </c>
      <c r="L45" s="180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899999999999999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899999999999999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B41:P41"/>
    <mergeCell ref="A36:B36"/>
    <mergeCell ref="A37:B37"/>
    <mergeCell ref="C38:C40"/>
    <mergeCell ref="A39:B39"/>
    <mergeCell ref="A40:B40"/>
    <mergeCell ref="K43:L43"/>
    <mergeCell ref="C44:D44"/>
    <mergeCell ref="K44:L44"/>
    <mergeCell ref="C45:D45"/>
    <mergeCell ref="K45:L45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zoomScale="80" zoomScaleNormal="80" workbookViewId="0">
      <selection activeCell="A7" sqref="A7:R7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204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206</v>
      </c>
      <c r="B4" s="160"/>
      <c r="C4" s="152" t="s">
        <v>205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29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0</v>
      </c>
      <c r="E8" s="14" t="s">
        <v>11</v>
      </c>
      <c r="F8" s="14" t="s">
        <v>11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 t="shared" si="0"/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0</v>
      </c>
      <c r="F9" s="14" t="s">
        <v>11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 t="shared" si="1"/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 t="shared" si="1"/>
        <v>0</v>
      </c>
    </row>
    <row r="11" spans="1:19" ht="23.1" customHeight="1">
      <c r="A11" s="69" t="s">
        <v>157</v>
      </c>
      <c r="B11" s="72" t="s">
        <v>202</v>
      </c>
      <c r="C11" s="146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34</v>
      </c>
      <c r="C27" s="75" t="str">
        <f>'DANE ZBIORCZO'!B25</f>
        <v>23.07.2024r.</v>
      </c>
      <c r="D27" s="84"/>
      <c r="E27" s="28"/>
      <c r="F27" s="28"/>
      <c r="G27" s="73"/>
      <c r="H27" s="73"/>
      <c r="I27" s="85"/>
      <c r="J27" s="85"/>
      <c r="K27" s="179" t="str">
        <f>'DANE ZBIORCZO'!C34</f>
        <v>Jan Wróblewski</v>
      </c>
      <c r="L27" s="179"/>
      <c r="O27" s="28"/>
      <c r="P27" s="28"/>
      <c r="Q27" s="28"/>
      <c r="R27" s="28"/>
    </row>
    <row r="28" spans="1:18" ht="23.25" customHeight="1">
      <c r="B28" s="31" t="s">
        <v>35</v>
      </c>
      <c r="C28" s="188" t="str">
        <f>'DANE ZBIORCZO'!B26</f>
        <v>Katarzyna Szufla</v>
      </c>
      <c r="D28" s="188"/>
      <c r="E28" s="28"/>
      <c r="F28" s="28"/>
      <c r="G28" s="4"/>
      <c r="H28" s="4"/>
      <c r="K28" s="180" t="s">
        <v>36</v>
      </c>
      <c r="L28" s="180"/>
      <c r="O28" s="28"/>
      <c r="P28" s="28"/>
      <c r="Q28" s="28"/>
      <c r="R28" s="28"/>
    </row>
    <row r="29" spans="1:18" ht="23.25" customHeight="1">
      <c r="B29" s="30" t="s">
        <v>37</v>
      </c>
      <c r="C29" s="188" t="str">
        <f>'DANE ZBIORCZO'!B27</f>
        <v>77 40 49 328</v>
      </c>
      <c r="D29" s="188"/>
      <c r="E29" s="28"/>
      <c r="F29" s="28"/>
      <c r="G29" s="4"/>
      <c r="H29" s="4"/>
      <c r="K29" s="180" t="s">
        <v>38</v>
      </c>
      <c r="L29" s="180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5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899999999999999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15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15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899999999999999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C20:C22"/>
    <mergeCell ref="A21:B21"/>
    <mergeCell ref="A22:B22"/>
    <mergeCell ref="C23:C25"/>
    <mergeCell ref="A24:B24"/>
    <mergeCell ref="A25:B25"/>
    <mergeCell ref="C29:D29"/>
    <mergeCell ref="K29:L29"/>
    <mergeCell ref="K27:L27"/>
    <mergeCell ref="C28:D28"/>
    <mergeCell ref="K28:L28"/>
  </mergeCells>
  <phoneticPr fontId="1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topLeftCell="B14" zoomScaleNormal="100" workbookViewId="0">
      <selection activeCell="E28" sqref="E28"/>
    </sheetView>
  </sheetViews>
  <sheetFormatPr defaultRowHeight="12.75"/>
  <cols>
    <col min="1" max="1" width="5.140625" style="32" customWidth="1"/>
    <col min="2" max="2" width="65" style="32" customWidth="1"/>
    <col min="3" max="3" width="14.7109375" style="32" customWidth="1"/>
    <col min="4" max="7" width="19.5703125" style="32" customWidth="1"/>
    <col min="8" max="8" width="2" style="32" customWidth="1"/>
    <col min="9" max="9" width="17.7109375" style="32" customWidth="1"/>
    <col min="10" max="16384" width="9.140625" style="32"/>
  </cols>
  <sheetData>
    <row r="1" spans="1:11" ht="15.75">
      <c r="B1" s="33" t="s">
        <v>69</v>
      </c>
      <c r="H1" s="34"/>
      <c r="K1" s="35"/>
    </row>
    <row r="2" spans="1:11">
      <c r="G2" s="198"/>
      <c r="H2" s="198"/>
    </row>
    <row r="3" spans="1:11">
      <c r="B3" s="36" t="s">
        <v>31</v>
      </c>
      <c r="C3" s="199" t="str">
        <f>KREDYTY!E3</f>
        <v>Gmina Strzelce Opolskie</v>
      </c>
      <c r="D3" s="199"/>
      <c r="E3" s="199"/>
    </row>
    <row r="4" spans="1:11">
      <c r="B4" s="36" t="s">
        <v>32</v>
      </c>
      <c r="C4" s="37">
        <f>KREDYTY!D3</f>
        <v>1611053</v>
      </c>
    </row>
    <row r="6" spans="1:11" ht="15.75">
      <c r="B6" s="38" t="s">
        <v>72</v>
      </c>
      <c r="C6" s="51" t="s">
        <v>55</v>
      </c>
      <c r="D6" s="52" t="str">
        <f>'DANE ZBIORCZO'!B6</f>
        <v>30.06.2024 r.</v>
      </c>
    </row>
    <row r="7" spans="1:11" ht="40.5" customHeight="1">
      <c r="B7" s="201" t="s">
        <v>70</v>
      </c>
      <c r="C7" s="201"/>
      <c r="D7" s="201"/>
      <c r="E7" s="201"/>
      <c r="F7" s="201"/>
      <c r="G7" s="201"/>
    </row>
    <row r="8" spans="1:11" ht="32.25" customHeight="1">
      <c r="A8" s="39" t="s">
        <v>33</v>
      </c>
      <c r="B8" s="39" t="s">
        <v>228</v>
      </c>
      <c r="C8" s="102" t="s">
        <v>53</v>
      </c>
      <c r="D8" s="194" t="s">
        <v>39</v>
      </c>
      <c r="E8" s="195"/>
      <c r="F8" s="195"/>
      <c r="G8" s="196"/>
    </row>
    <row r="9" spans="1:11" ht="51">
      <c r="A9" s="40">
        <v>1</v>
      </c>
      <c r="B9" s="41" t="s">
        <v>52</v>
      </c>
      <c r="C9" s="42">
        <v>0</v>
      </c>
      <c r="D9" s="190" t="s">
        <v>267</v>
      </c>
      <c r="E9" s="190"/>
      <c r="F9" s="190"/>
      <c r="G9" s="190"/>
    </row>
    <row r="10" spans="1:11" ht="18" customHeight="1">
      <c r="A10" s="40">
        <v>2</v>
      </c>
      <c r="B10" s="41" t="s">
        <v>40</v>
      </c>
      <c r="C10" s="42">
        <v>0</v>
      </c>
      <c r="D10" s="191" t="s">
        <v>267</v>
      </c>
      <c r="E10" s="192"/>
      <c r="F10" s="192"/>
      <c r="G10" s="193"/>
    </row>
    <row r="11" spans="1:11" ht="18" customHeight="1">
      <c r="A11" s="40">
        <v>3</v>
      </c>
      <c r="B11" s="41" t="s">
        <v>41</v>
      </c>
      <c r="C11" s="42">
        <v>0</v>
      </c>
      <c r="D11" s="190" t="s">
        <v>267</v>
      </c>
      <c r="E11" s="190"/>
      <c r="F11" s="190"/>
      <c r="G11" s="190"/>
    </row>
    <row r="12" spans="1:11" ht="18" customHeight="1">
      <c r="A12" s="40">
        <v>4</v>
      </c>
      <c r="B12" s="41" t="s">
        <v>42</v>
      </c>
      <c r="C12" s="42">
        <v>0</v>
      </c>
      <c r="D12" s="190" t="s">
        <v>267</v>
      </c>
      <c r="E12" s="190"/>
      <c r="F12" s="190"/>
      <c r="G12" s="190"/>
    </row>
    <row r="13" spans="1:11" ht="81.75" customHeight="1">
      <c r="A13" s="40">
        <v>5</v>
      </c>
      <c r="B13" s="101" t="s">
        <v>229</v>
      </c>
      <c r="C13" s="42">
        <v>0</v>
      </c>
      <c r="D13" s="190" t="s">
        <v>267</v>
      </c>
      <c r="E13" s="190"/>
      <c r="F13" s="190"/>
      <c r="G13" s="190"/>
    </row>
    <row r="14" spans="1:11" ht="38.25">
      <c r="A14" s="40">
        <v>6</v>
      </c>
      <c r="B14" s="41" t="s">
        <v>43</v>
      </c>
      <c r="C14" s="42">
        <v>0</v>
      </c>
      <c r="D14" s="190" t="s">
        <v>267</v>
      </c>
      <c r="E14" s="190"/>
      <c r="F14" s="190"/>
      <c r="G14" s="190"/>
    </row>
    <row r="15" spans="1:11" ht="25.5">
      <c r="A15" s="40">
        <v>7</v>
      </c>
      <c r="B15" s="41" t="s">
        <v>44</v>
      </c>
      <c r="C15" s="42">
        <v>0</v>
      </c>
      <c r="D15" s="190" t="s">
        <v>267</v>
      </c>
      <c r="E15" s="190"/>
      <c r="F15" s="190"/>
      <c r="G15" s="190"/>
    </row>
    <row r="16" spans="1:11" ht="38.25">
      <c r="A16" s="40">
        <v>8</v>
      </c>
      <c r="B16" s="41" t="s">
        <v>45</v>
      </c>
      <c r="C16" s="42">
        <v>0</v>
      </c>
      <c r="D16" s="190" t="s">
        <v>267</v>
      </c>
      <c r="E16" s="190"/>
      <c r="F16" s="190"/>
      <c r="G16" s="190"/>
    </row>
    <row r="17" spans="1:12" ht="38.25">
      <c r="A17" s="40">
        <v>9</v>
      </c>
      <c r="B17" s="41" t="s">
        <v>46</v>
      </c>
      <c r="C17" s="42">
        <v>0</v>
      </c>
      <c r="D17" s="190" t="s">
        <v>267</v>
      </c>
      <c r="E17" s="190"/>
      <c r="F17" s="190"/>
      <c r="G17" s="190"/>
      <c r="H17" s="43"/>
      <c r="I17" s="44"/>
      <c r="J17" s="44"/>
      <c r="K17" s="44"/>
      <c r="L17" s="44"/>
    </row>
    <row r="18" spans="1:12" ht="25.5">
      <c r="A18" s="40">
        <v>10</v>
      </c>
      <c r="B18" s="41" t="s">
        <v>47</v>
      </c>
      <c r="C18" s="42">
        <v>0</v>
      </c>
      <c r="D18" s="190" t="s">
        <v>267</v>
      </c>
      <c r="E18" s="190"/>
      <c r="F18" s="190"/>
      <c r="G18" s="190"/>
      <c r="H18" s="43"/>
      <c r="I18" s="44"/>
      <c r="J18" s="44"/>
      <c r="K18" s="44"/>
      <c r="L18" s="44"/>
    </row>
    <row r="19" spans="1:12" ht="25.5">
      <c r="A19" s="40">
        <v>11</v>
      </c>
      <c r="B19" s="41" t="s">
        <v>48</v>
      </c>
      <c r="C19" s="42">
        <v>0</v>
      </c>
      <c r="D19" s="190" t="s">
        <v>267</v>
      </c>
      <c r="E19" s="190"/>
      <c r="F19" s="190"/>
      <c r="G19" s="190"/>
      <c r="H19" s="43"/>
      <c r="I19" s="44"/>
      <c r="J19" s="44"/>
      <c r="K19" s="44"/>
      <c r="L19" s="44"/>
    </row>
    <row r="20" spans="1:12" ht="18.75" customHeight="1">
      <c r="A20" s="40">
        <v>12</v>
      </c>
      <c r="B20" s="41" t="s">
        <v>49</v>
      </c>
      <c r="C20" s="42">
        <v>0</v>
      </c>
      <c r="D20" s="190" t="s">
        <v>267</v>
      </c>
      <c r="E20" s="190"/>
      <c r="F20" s="190"/>
      <c r="G20" s="190"/>
      <c r="H20" s="43"/>
      <c r="I20" s="44"/>
      <c r="J20" s="44"/>
      <c r="K20" s="44"/>
      <c r="L20" s="44"/>
    </row>
    <row r="21" spans="1:12" ht="25.5">
      <c r="A21" s="40">
        <v>13</v>
      </c>
      <c r="B21" s="41" t="s">
        <v>50</v>
      </c>
      <c r="C21" s="42">
        <v>0</v>
      </c>
      <c r="D21" s="190" t="s">
        <v>267</v>
      </c>
      <c r="E21" s="190"/>
      <c r="F21" s="190"/>
      <c r="G21" s="190"/>
      <c r="H21" s="43"/>
      <c r="I21" s="44"/>
      <c r="J21" s="44"/>
      <c r="K21" s="44"/>
      <c r="L21" s="44"/>
    </row>
    <row r="22" spans="1:12" ht="76.5">
      <c r="A22" s="40">
        <v>14</v>
      </c>
      <c r="B22" s="41" t="s">
        <v>227</v>
      </c>
      <c r="C22" s="42">
        <v>0</v>
      </c>
      <c r="D22" s="190" t="s">
        <v>267</v>
      </c>
      <c r="E22" s="190"/>
      <c r="F22" s="190"/>
      <c r="G22" s="190"/>
      <c r="H22" s="43"/>
      <c r="I22" s="44"/>
      <c r="J22" s="44"/>
      <c r="K22" s="44"/>
      <c r="L22" s="44"/>
    </row>
    <row r="23" spans="1:12" ht="55.5" customHeight="1">
      <c r="A23" s="40">
        <v>15</v>
      </c>
      <c r="B23" s="41" t="s">
        <v>51</v>
      </c>
      <c r="C23" s="42">
        <v>23716550</v>
      </c>
      <c r="D23" s="200" t="s">
        <v>268</v>
      </c>
      <c r="E23" s="200"/>
      <c r="F23" s="200"/>
      <c r="G23" s="200"/>
      <c r="H23" s="43"/>
      <c r="I23" s="44"/>
      <c r="J23" s="44"/>
      <c r="K23" s="44"/>
      <c r="L23" s="44"/>
    </row>
    <row r="24" spans="1:12" ht="15.75">
      <c r="B24" s="38"/>
    </row>
    <row r="26" spans="1:12" s="3" customFormat="1" ht="15" customHeight="1">
      <c r="B26" s="6" t="s">
        <v>34</v>
      </c>
      <c r="C26" s="75" t="str">
        <f>'DANE ZBIORCZO'!B25</f>
        <v>23.07.2024r.</v>
      </c>
      <c r="D26" s="84"/>
    </row>
    <row r="27" spans="1:12" s="3" customFormat="1" ht="15">
      <c r="B27" s="6" t="s">
        <v>35</v>
      </c>
      <c r="C27" s="188" t="str">
        <f>'DANE ZBIORCZO'!B26</f>
        <v>Katarzyna Szufla</v>
      </c>
      <c r="D27" s="188"/>
      <c r="E27" s="83"/>
    </row>
    <row r="28" spans="1:12" s="3" customFormat="1" ht="15" customHeight="1">
      <c r="B28" s="6" t="s">
        <v>37</v>
      </c>
      <c r="C28" s="188" t="str">
        <f>'DANE ZBIORCZO'!B27</f>
        <v>77 40 49 328</v>
      </c>
      <c r="D28" s="188"/>
      <c r="E28" s="83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73"/>
      <c r="E32" s="179" t="str">
        <f>'DANE ZBIORCZO'!C34</f>
        <v>Jan Wróblewski</v>
      </c>
      <c r="F32" s="179"/>
      <c r="G32" s="179"/>
    </row>
    <row r="33" spans="2:7" s="3" customFormat="1" ht="15">
      <c r="B33" s="5"/>
      <c r="E33" s="197" t="s">
        <v>36</v>
      </c>
      <c r="F33" s="197"/>
      <c r="G33" s="197"/>
    </row>
    <row r="34" spans="2:7" s="3" customFormat="1" ht="15">
      <c r="B34" s="4"/>
      <c r="E34" s="197" t="s">
        <v>38</v>
      </c>
      <c r="F34" s="197"/>
      <c r="G34" s="197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C27:D27"/>
    <mergeCell ref="C28:D28"/>
    <mergeCell ref="B7:G7"/>
    <mergeCell ref="D17:G17"/>
    <mergeCell ref="D18:G18"/>
    <mergeCell ref="D19:G19"/>
    <mergeCell ref="D9:G9"/>
    <mergeCell ref="D10:G10"/>
    <mergeCell ref="D8:G8"/>
    <mergeCell ref="D13:G13"/>
    <mergeCell ref="D14:G14"/>
    <mergeCell ref="D15:G15"/>
    <mergeCell ref="D16:G16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91"/>
  <sheetViews>
    <sheetView workbookViewId="0">
      <selection activeCell="B97" sqref="B97"/>
    </sheetView>
  </sheetViews>
  <sheetFormatPr defaultRowHeight="18"/>
  <cols>
    <col min="1" max="1" width="7.140625" style="2" customWidth="1"/>
    <col min="2" max="2" width="63.140625" style="2" bestFit="1" customWidth="1"/>
    <col min="3" max="3" width="16" style="2" customWidth="1"/>
    <col min="4" max="16384" width="9.140625" style="2"/>
  </cols>
  <sheetData>
    <row r="1" spans="1:3">
      <c r="A1" s="2" t="s">
        <v>212</v>
      </c>
    </row>
    <row r="2" spans="1:3">
      <c r="A2" s="2">
        <v>1</v>
      </c>
      <c r="B2" s="2" t="s">
        <v>214</v>
      </c>
    </row>
    <row r="3" spans="1:3">
      <c r="A3" s="97">
        <v>2</v>
      </c>
      <c r="B3" s="1" t="s">
        <v>89</v>
      </c>
      <c r="C3" s="1">
        <v>1602013</v>
      </c>
    </row>
    <row r="4" spans="1:3">
      <c r="A4" s="2">
        <v>3</v>
      </c>
      <c r="B4" s="1" t="s">
        <v>142</v>
      </c>
      <c r="C4" s="1">
        <v>1610013</v>
      </c>
    </row>
    <row r="5" spans="1:3">
      <c r="A5" s="97">
        <v>4</v>
      </c>
      <c r="B5" s="1" t="s">
        <v>94</v>
      </c>
      <c r="C5" s="1">
        <v>1603022</v>
      </c>
    </row>
    <row r="6" spans="1:3">
      <c r="A6" s="2">
        <v>5</v>
      </c>
      <c r="B6" s="1" t="s">
        <v>90</v>
      </c>
      <c r="C6" s="1">
        <v>1602022</v>
      </c>
    </row>
    <row r="7" spans="1:3">
      <c r="A7" s="97">
        <v>6</v>
      </c>
      <c r="B7" s="1" t="s">
        <v>83</v>
      </c>
      <c r="C7" s="1">
        <v>1601011</v>
      </c>
    </row>
    <row r="8" spans="1:3">
      <c r="A8" s="2">
        <v>7</v>
      </c>
      <c r="B8" s="1" t="s">
        <v>99</v>
      </c>
      <c r="C8" s="1">
        <v>1604013</v>
      </c>
    </row>
    <row r="9" spans="1:3">
      <c r="A9" s="97">
        <v>8</v>
      </c>
      <c r="B9" s="1" t="s">
        <v>129</v>
      </c>
      <c r="C9" s="1">
        <v>1609012</v>
      </c>
    </row>
    <row r="10" spans="1:3">
      <c r="A10" s="2">
        <v>9</v>
      </c>
      <c r="B10" s="1" t="s">
        <v>95</v>
      </c>
      <c r="C10" s="1">
        <v>1603032</v>
      </c>
    </row>
    <row r="11" spans="1:3">
      <c r="A11" s="97">
        <v>10</v>
      </c>
      <c r="B11" s="1" t="s">
        <v>130</v>
      </c>
      <c r="C11" s="1">
        <v>1609022</v>
      </c>
    </row>
    <row r="12" spans="1:3">
      <c r="A12" s="2">
        <v>11</v>
      </c>
      <c r="B12" s="1" t="s">
        <v>122</v>
      </c>
      <c r="C12" s="1">
        <v>1608013</v>
      </c>
    </row>
    <row r="13" spans="1:3">
      <c r="A13" s="97">
        <v>12</v>
      </c>
      <c r="B13" s="1" t="s">
        <v>131</v>
      </c>
      <c r="C13" s="1">
        <v>1609032</v>
      </c>
    </row>
    <row r="14" spans="1:3">
      <c r="A14" s="2">
        <v>13</v>
      </c>
      <c r="B14" s="1" t="s">
        <v>108</v>
      </c>
      <c r="C14" s="1">
        <v>1606012</v>
      </c>
    </row>
    <row r="15" spans="1:3">
      <c r="A15" s="97">
        <v>14</v>
      </c>
      <c r="B15" s="1" t="s">
        <v>143</v>
      </c>
      <c r="C15" s="1">
        <v>1610023</v>
      </c>
    </row>
    <row r="16" spans="1:3">
      <c r="A16" s="2">
        <v>15</v>
      </c>
      <c r="B16" s="1" t="s">
        <v>91</v>
      </c>
      <c r="C16" s="1">
        <v>1602033</v>
      </c>
    </row>
    <row r="17" spans="1:3">
      <c r="A17" s="97">
        <v>16</v>
      </c>
      <c r="B17" s="1" t="s">
        <v>113</v>
      </c>
      <c r="C17" s="1">
        <v>1607013</v>
      </c>
    </row>
    <row r="18" spans="1:3">
      <c r="A18" s="2">
        <v>17</v>
      </c>
      <c r="B18" s="1" t="s">
        <v>103</v>
      </c>
      <c r="C18" s="1">
        <v>1605013</v>
      </c>
    </row>
    <row r="19" spans="1:3">
      <c r="A19" s="97">
        <v>18</v>
      </c>
      <c r="B19" s="1" t="s">
        <v>123</v>
      </c>
      <c r="C19" s="1">
        <v>1608023</v>
      </c>
    </row>
    <row r="20" spans="1:3">
      <c r="A20" s="2">
        <v>19</v>
      </c>
      <c r="B20" s="1" t="s">
        <v>85</v>
      </c>
      <c r="C20" s="1">
        <v>1601033</v>
      </c>
    </row>
    <row r="21" spans="1:3">
      <c r="A21" s="97">
        <v>20</v>
      </c>
      <c r="B21" s="1" t="s">
        <v>146</v>
      </c>
      <c r="C21" s="1">
        <v>1611012</v>
      </c>
    </row>
    <row r="22" spans="1:3">
      <c r="A22" s="2">
        <v>21</v>
      </c>
      <c r="B22" s="1" t="s">
        <v>147</v>
      </c>
      <c r="C22" s="1">
        <v>1611022</v>
      </c>
    </row>
    <row r="23" spans="1:3">
      <c r="A23" s="97">
        <v>22</v>
      </c>
      <c r="B23" s="1" t="s">
        <v>114</v>
      </c>
      <c r="C23" s="1">
        <v>1607022</v>
      </c>
    </row>
    <row r="24" spans="1:3">
      <c r="A24" s="2">
        <v>23</v>
      </c>
      <c r="B24" s="1" t="s">
        <v>93</v>
      </c>
      <c r="C24" s="1">
        <v>1603011</v>
      </c>
    </row>
    <row r="25" spans="1:3">
      <c r="A25" s="97">
        <v>24</v>
      </c>
      <c r="B25" s="1" t="s">
        <v>92</v>
      </c>
      <c r="C25" s="1">
        <v>1602043</v>
      </c>
    </row>
    <row r="26" spans="1:3">
      <c r="A26" s="2">
        <v>25</v>
      </c>
      <c r="B26" s="1" t="s">
        <v>100</v>
      </c>
      <c r="C26" s="1">
        <v>1604023</v>
      </c>
    </row>
    <row r="27" spans="1:3">
      <c r="A27" s="97">
        <v>26</v>
      </c>
      <c r="B27" s="1" t="s">
        <v>148</v>
      </c>
      <c r="C27" s="1">
        <v>1611033</v>
      </c>
    </row>
    <row r="28" spans="1:3">
      <c r="A28" s="2">
        <v>27</v>
      </c>
      <c r="B28" s="1" t="s">
        <v>132</v>
      </c>
      <c r="C28" s="1">
        <v>1609042</v>
      </c>
    </row>
    <row r="29" spans="1:3">
      <c r="A29" s="97">
        <v>28</v>
      </c>
      <c r="B29" s="1" t="s">
        <v>115</v>
      </c>
      <c r="C29" s="1">
        <v>1607033</v>
      </c>
    </row>
    <row r="30" spans="1:3">
      <c r="A30" s="2">
        <v>29</v>
      </c>
      <c r="B30" s="1" t="s">
        <v>104</v>
      </c>
      <c r="C30" s="1">
        <v>1605023</v>
      </c>
    </row>
    <row r="31" spans="1:3">
      <c r="A31" s="97">
        <v>30</v>
      </c>
      <c r="B31" s="1" t="s">
        <v>101</v>
      </c>
      <c r="C31" s="1">
        <v>1604032</v>
      </c>
    </row>
    <row r="32" spans="1:3">
      <c r="A32" s="2">
        <v>31</v>
      </c>
      <c r="B32" s="1" t="s">
        <v>149</v>
      </c>
      <c r="C32" s="1">
        <v>1611043</v>
      </c>
    </row>
    <row r="33" spans="1:3">
      <c r="A33" s="97">
        <v>32</v>
      </c>
      <c r="B33" s="1" t="s">
        <v>86</v>
      </c>
      <c r="C33" s="1">
        <v>1601043</v>
      </c>
    </row>
    <row r="34" spans="1:3">
      <c r="A34" s="2">
        <v>33</v>
      </c>
      <c r="B34" s="1" t="s">
        <v>144</v>
      </c>
      <c r="C34" s="1">
        <v>1610032</v>
      </c>
    </row>
    <row r="35" spans="1:3">
      <c r="A35" s="97">
        <v>34</v>
      </c>
      <c r="B35" s="1" t="s">
        <v>87</v>
      </c>
      <c r="C35" s="1">
        <v>1601052</v>
      </c>
    </row>
    <row r="36" spans="1:3">
      <c r="A36" s="2">
        <v>35</v>
      </c>
      <c r="B36" s="1" t="s">
        <v>116</v>
      </c>
      <c r="C36" s="1">
        <v>1607042</v>
      </c>
    </row>
    <row r="37" spans="1:3">
      <c r="A37" s="97">
        <v>36</v>
      </c>
      <c r="B37" s="1" t="s">
        <v>133</v>
      </c>
      <c r="C37" s="1">
        <v>1609052</v>
      </c>
    </row>
    <row r="38" spans="1:3">
      <c r="A38" s="2">
        <v>37</v>
      </c>
      <c r="B38" s="1" t="s">
        <v>134</v>
      </c>
      <c r="C38" s="1">
        <v>1609062</v>
      </c>
    </row>
    <row r="39" spans="1:3">
      <c r="A39" s="97">
        <v>38</v>
      </c>
      <c r="B39" s="1" t="s">
        <v>109</v>
      </c>
      <c r="C39" s="1">
        <v>1606023</v>
      </c>
    </row>
    <row r="40" spans="1:3">
      <c r="A40" s="2">
        <v>39</v>
      </c>
      <c r="B40" s="1" t="s">
        <v>135</v>
      </c>
      <c r="C40" s="1">
        <v>1609073</v>
      </c>
    </row>
    <row r="41" spans="1:3">
      <c r="A41" s="97">
        <v>40</v>
      </c>
      <c r="B41" s="1" t="s">
        <v>117</v>
      </c>
      <c r="C41" s="1">
        <v>1607053</v>
      </c>
    </row>
    <row r="42" spans="1:3">
      <c r="A42" s="2">
        <v>41</v>
      </c>
      <c r="B42" s="1" t="s">
        <v>124</v>
      </c>
      <c r="C42" s="1">
        <v>1608033</v>
      </c>
    </row>
    <row r="43" spans="1:3">
      <c r="A43" s="97">
        <v>42</v>
      </c>
      <c r="B43" s="1" t="s">
        <v>88</v>
      </c>
      <c r="C43" s="1">
        <v>1601062</v>
      </c>
    </row>
    <row r="44" spans="1:3">
      <c r="A44" s="2">
        <v>43</v>
      </c>
      <c r="B44" s="1" t="s">
        <v>118</v>
      </c>
      <c r="C44" s="1">
        <v>1607063</v>
      </c>
    </row>
    <row r="45" spans="1:3">
      <c r="A45" s="97">
        <v>44</v>
      </c>
      <c r="B45" s="1" t="s">
        <v>136</v>
      </c>
      <c r="C45" s="1">
        <v>1609083</v>
      </c>
    </row>
    <row r="46" spans="1:3">
      <c r="A46" s="2">
        <v>45</v>
      </c>
      <c r="B46" s="1" t="s">
        <v>119</v>
      </c>
      <c r="C46" s="1">
        <v>1607073</v>
      </c>
    </row>
    <row r="47" spans="1:3">
      <c r="A47" s="97">
        <v>46</v>
      </c>
      <c r="B47" s="1" t="s">
        <v>120</v>
      </c>
      <c r="C47" s="1">
        <v>1607082</v>
      </c>
    </row>
    <row r="48" spans="1:3">
      <c r="A48" s="2">
        <v>47</v>
      </c>
      <c r="B48" s="1" t="s">
        <v>96</v>
      </c>
      <c r="C48" s="1">
        <v>1603042</v>
      </c>
    </row>
    <row r="49" spans="1:3">
      <c r="A49" s="97">
        <v>48</v>
      </c>
      <c r="B49" s="1" t="s">
        <v>110</v>
      </c>
      <c r="C49" s="1">
        <v>1606032</v>
      </c>
    </row>
    <row r="50" spans="1:3">
      <c r="A50" s="2">
        <v>49</v>
      </c>
      <c r="B50" s="1" t="s">
        <v>97</v>
      </c>
      <c r="C50" s="1">
        <v>1603052</v>
      </c>
    </row>
    <row r="51" spans="1:3">
      <c r="A51" s="97">
        <v>50</v>
      </c>
      <c r="B51" s="1" t="s">
        <v>137</v>
      </c>
      <c r="C51" s="1">
        <v>1609092</v>
      </c>
    </row>
    <row r="52" spans="1:3">
      <c r="A52" s="2">
        <v>51</v>
      </c>
      <c r="B52" s="1" t="s">
        <v>125</v>
      </c>
      <c r="C52" s="1">
        <v>1608043</v>
      </c>
    </row>
    <row r="53" spans="1:3">
      <c r="A53" s="97">
        <v>52</v>
      </c>
      <c r="B53" s="1" t="s">
        <v>138</v>
      </c>
      <c r="C53" s="1">
        <v>1609103</v>
      </c>
    </row>
    <row r="54" spans="1:3">
      <c r="A54" s="2">
        <v>53</v>
      </c>
      <c r="B54" s="1" t="s">
        <v>145</v>
      </c>
      <c r="C54" s="1">
        <v>1610043</v>
      </c>
    </row>
    <row r="55" spans="1:3">
      <c r="A55" s="97">
        <v>54</v>
      </c>
      <c r="B55" s="1" t="s">
        <v>126</v>
      </c>
      <c r="C55" s="1">
        <v>1608052</v>
      </c>
    </row>
    <row r="56" spans="1:3">
      <c r="A56" s="2">
        <v>55</v>
      </c>
      <c r="B56" s="1" t="s">
        <v>98</v>
      </c>
      <c r="C56" s="1">
        <v>1603062</v>
      </c>
    </row>
    <row r="57" spans="1:3">
      <c r="A57" s="97">
        <v>56</v>
      </c>
      <c r="B57" s="1" t="s">
        <v>127</v>
      </c>
      <c r="C57" s="1">
        <v>1608062</v>
      </c>
    </row>
    <row r="58" spans="1:3">
      <c r="A58" s="2">
        <v>57</v>
      </c>
      <c r="B58" s="1" t="s">
        <v>84</v>
      </c>
      <c r="C58" s="1">
        <v>1601022</v>
      </c>
    </row>
    <row r="59" spans="1:3">
      <c r="A59" s="97">
        <v>58</v>
      </c>
      <c r="B59" s="1" t="s">
        <v>121</v>
      </c>
      <c r="C59" s="1">
        <v>1607092</v>
      </c>
    </row>
    <row r="60" spans="1:3">
      <c r="A60" s="2">
        <v>59</v>
      </c>
      <c r="B60" s="1" t="s">
        <v>150</v>
      </c>
      <c r="C60" s="1">
        <v>1611053</v>
      </c>
    </row>
    <row r="61" spans="1:3">
      <c r="A61" s="97">
        <v>60</v>
      </c>
      <c r="B61" s="1" t="s">
        <v>105</v>
      </c>
      <c r="C61" s="1">
        <v>1605033</v>
      </c>
    </row>
    <row r="62" spans="1:3">
      <c r="A62" s="2">
        <v>61</v>
      </c>
      <c r="B62" s="1" t="s">
        <v>111</v>
      </c>
      <c r="C62" s="1">
        <v>1606042</v>
      </c>
    </row>
    <row r="63" spans="1:3">
      <c r="A63" s="97">
        <v>62</v>
      </c>
      <c r="B63" s="1" t="s">
        <v>139</v>
      </c>
      <c r="C63" s="1">
        <v>1609112</v>
      </c>
    </row>
    <row r="64" spans="1:3">
      <c r="A64" s="2">
        <v>63</v>
      </c>
      <c r="B64" s="1" t="s">
        <v>140</v>
      </c>
      <c r="C64" s="1">
        <v>1609123</v>
      </c>
    </row>
    <row r="65" spans="1:3">
      <c r="A65" s="97">
        <v>64</v>
      </c>
      <c r="B65" s="1" t="s">
        <v>141</v>
      </c>
      <c r="C65" s="1">
        <v>1609132</v>
      </c>
    </row>
    <row r="66" spans="1:3">
      <c r="A66" s="2">
        <v>65</v>
      </c>
      <c r="B66" s="1" t="s">
        <v>151</v>
      </c>
      <c r="C66" s="1">
        <v>1611063</v>
      </c>
    </row>
    <row r="67" spans="1:3">
      <c r="A67" s="97">
        <v>66</v>
      </c>
      <c r="B67" s="1" t="s">
        <v>106</v>
      </c>
      <c r="C67" s="1">
        <v>1605042</v>
      </c>
    </row>
    <row r="68" spans="1:3">
      <c r="A68" s="2">
        <v>67</v>
      </c>
      <c r="B68" s="1" t="s">
        <v>112</v>
      </c>
      <c r="C68" s="1">
        <v>1606052</v>
      </c>
    </row>
    <row r="69" spans="1:3">
      <c r="A69" s="97">
        <v>68</v>
      </c>
      <c r="B69" s="1" t="s">
        <v>102</v>
      </c>
      <c r="C69" s="1">
        <v>1604043</v>
      </c>
    </row>
    <row r="70" spans="1:3">
      <c r="A70" s="2">
        <v>69</v>
      </c>
      <c r="B70" s="1" t="s">
        <v>152</v>
      </c>
      <c r="C70" s="1">
        <v>1611073</v>
      </c>
    </row>
    <row r="71" spans="1:3">
      <c r="A71" s="97">
        <v>70</v>
      </c>
      <c r="B71" s="1" t="s">
        <v>107</v>
      </c>
      <c r="C71" s="1">
        <v>1605053</v>
      </c>
    </row>
    <row r="72" spans="1:3">
      <c r="A72" s="2">
        <v>71</v>
      </c>
      <c r="B72" s="1" t="s">
        <v>128</v>
      </c>
      <c r="C72" s="1">
        <v>1608072</v>
      </c>
    </row>
    <row r="73" spans="1:3">
      <c r="A73" s="97">
        <v>72</v>
      </c>
      <c r="B73" s="1" t="s">
        <v>153</v>
      </c>
      <c r="C73" s="1">
        <v>1661000</v>
      </c>
    </row>
    <row r="74" spans="1:3">
      <c r="A74" s="2">
        <v>73</v>
      </c>
      <c r="B74" s="1" t="s">
        <v>190</v>
      </c>
      <c r="C74" s="1">
        <v>1601000</v>
      </c>
    </row>
    <row r="75" spans="1:3">
      <c r="A75" s="97">
        <v>74</v>
      </c>
      <c r="B75" s="1" t="s">
        <v>191</v>
      </c>
      <c r="C75" s="1">
        <v>1602000</v>
      </c>
    </row>
    <row r="76" spans="1:3">
      <c r="A76" s="2">
        <v>75</v>
      </c>
      <c r="B76" s="1" t="s">
        <v>192</v>
      </c>
      <c r="C76" s="1">
        <v>1603000</v>
      </c>
    </row>
    <row r="77" spans="1:3">
      <c r="A77" s="97">
        <v>76</v>
      </c>
      <c r="B77" s="1" t="s">
        <v>193</v>
      </c>
      <c r="C77" s="1">
        <v>1604000</v>
      </c>
    </row>
    <row r="78" spans="1:3">
      <c r="A78" s="2">
        <v>77</v>
      </c>
      <c r="B78" s="1" t="s">
        <v>194</v>
      </c>
      <c r="C78" s="1">
        <v>1605000</v>
      </c>
    </row>
    <row r="79" spans="1:3">
      <c r="A79" s="97">
        <v>78</v>
      </c>
      <c r="B79" s="1" t="s">
        <v>195</v>
      </c>
      <c r="C79" s="1">
        <v>1606000</v>
      </c>
    </row>
    <row r="80" spans="1:3">
      <c r="A80" s="2">
        <v>79</v>
      </c>
      <c r="B80" s="1" t="s">
        <v>196</v>
      </c>
      <c r="C80" s="1">
        <v>1607000</v>
      </c>
    </row>
    <row r="81" spans="1:3">
      <c r="A81" s="97">
        <v>80</v>
      </c>
      <c r="B81" s="1" t="s">
        <v>197</v>
      </c>
      <c r="C81" s="1">
        <v>1608000</v>
      </c>
    </row>
    <row r="82" spans="1:3">
      <c r="A82" s="2">
        <v>81</v>
      </c>
      <c r="B82" s="1" t="s">
        <v>198</v>
      </c>
      <c r="C82" s="1">
        <v>1609000</v>
      </c>
    </row>
    <row r="83" spans="1:3">
      <c r="A83" s="97">
        <v>82</v>
      </c>
      <c r="B83" s="1" t="s">
        <v>199</v>
      </c>
      <c r="C83" s="1">
        <v>1610000</v>
      </c>
    </row>
    <row r="84" spans="1:3">
      <c r="A84" s="2">
        <v>83</v>
      </c>
      <c r="B84" s="1" t="s">
        <v>200</v>
      </c>
      <c r="C84" s="1">
        <v>1611000</v>
      </c>
    </row>
    <row r="85" spans="1:3">
      <c r="A85" s="2">
        <v>84</v>
      </c>
      <c r="B85" s="1" t="s">
        <v>201</v>
      </c>
      <c r="C85" s="1">
        <v>1600000</v>
      </c>
    </row>
    <row r="86" spans="1:3">
      <c r="A86" s="97">
        <v>85</v>
      </c>
      <c r="B86" s="54" t="s">
        <v>18</v>
      </c>
      <c r="C86" s="53" t="s">
        <v>17</v>
      </c>
    </row>
    <row r="87" spans="1:3">
      <c r="A87" s="2">
        <v>86</v>
      </c>
      <c r="B87" s="54" t="s">
        <v>15</v>
      </c>
      <c r="C87" s="53" t="s">
        <v>14</v>
      </c>
    </row>
    <row r="88" spans="1:3">
      <c r="A88" s="2">
        <v>87</v>
      </c>
      <c r="B88" s="54" t="s">
        <v>13</v>
      </c>
      <c r="C88" s="53" t="s">
        <v>248</v>
      </c>
    </row>
    <row r="89" spans="1:3">
      <c r="A89" s="97">
        <v>88</v>
      </c>
      <c r="B89" s="54" t="s">
        <v>16</v>
      </c>
      <c r="C89" s="53" t="s">
        <v>12</v>
      </c>
    </row>
    <row r="90" spans="1:3">
      <c r="A90" s="2">
        <v>89</v>
      </c>
      <c r="B90" s="54" t="s">
        <v>234</v>
      </c>
      <c r="C90" s="53" t="s">
        <v>235</v>
      </c>
    </row>
    <row r="91" spans="1:3">
      <c r="A91" s="2">
        <v>90</v>
      </c>
      <c r="B91" s="54" t="s">
        <v>236</v>
      </c>
      <c r="C91" s="53" t="s">
        <v>237</v>
      </c>
    </row>
  </sheetData>
  <sheetProtection selectLockedCells="1" selectUnlockedCells="1"/>
  <sortState xmlns:xlrd2="http://schemas.microsoft.com/office/spreadsheetml/2017/richdata2" ref="B3:C85">
    <sortCondition ref="B3:B85"/>
  </sortState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AFF83F15-BE50-4A26-B372-49B810AEE208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14</vt:i4>
      </vt:variant>
    </vt:vector>
  </HeadingPairs>
  <TitlesOfParts>
    <vt:vector size="24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jednostki</vt:lpstr>
      <vt:lpstr>'DANE ZBIORCZO'!Obszar_wydruku</vt:lpstr>
      <vt:lpstr>INNE!Obszar_wydruku</vt:lpstr>
      <vt:lpstr>KREDYTY!Obszar_wydruku</vt:lpstr>
      <vt:lpstr>'PAP.WART. - płynny rynek wtórny'!Obszar_wydruku</vt:lpstr>
      <vt:lpstr>'PAP.WART-brak płynnego rynku wt'!Obszar_wydruku</vt:lpstr>
      <vt:lpstr>PORĘCZENIA!Obszar_wydruku</vt:lpstr>
      <vt:lpstr>'Pozostałe operacje finansowe'!Obszar_wydruku</vt:lpstr>
      <vt:lpstr>POŻYCZKI!Obszar_wydruku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Joanna Smyła</cp:lastModifiedBy>
  <cp:lastPrinted>2024-06-27T10:04:58Z</cp:lastPrinted>
  <dcterms:created xsi:type="dcterms:W3CDTF">2008-07-04T11:46:14Z</dcterms:created>
  <dcterms:modified xsi:type="dcterms:W3CDTF">2024-08-23T08:51:51Z</dcterms:modified>
</cp:coreProperties>
</file>