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26B1BE85-62AA-4836-BEBB-54F01523C0ED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6" i="4" l="1"/>
  <c r="C65" i="4"/>
  <c r="C44" i="3"/>
  <c r="C64" i="4"/>
  <c r="C43" i="3"/>
  <c r="C63" i="4"/>
  <c r="C42" i="3"/>
  <c r="C62" i="4"/>
  <c r="C61" i="4"/>
  <c r="C41" i="3"/>
  <c r="C60" i="4"/>
  <c r="C40" i="3"/>
  <c r="BJ21" i="1"/>
  <c r="BJ17" i="1"/>
  <c r="BJ14" i="1"/>
  <c r="BJ9" i="1"/>
  <c r="BJ8" i="1"/>
  <c r="BJ3" i="1"/>
  <c r="BJ15" i="1" s="1"/>
  <c r="BI21" i="1"/>
  <c r="BI17" i="1"/>
  <c r="BI9" i="1"/>
  <c r="BI14" i="1" s="1"/>
  <c r="BI3" i="1"/>
  <c r="BH21" i="1"/>
  <c r="BH17" i="1"/>
  <c r="BH9" i="1"/>
  <c r="BH14" i="1" s="1"/>
  <c r="BH3" i="1"/>
  <c r="BG21" i="1"/>
  <c r="BG17" i="1"/>
  <c r="BG9" i="1"/>
  <c r="BG14" i="1" s="1"/>
  <c r="BG3" i="1"/>
  <c r="BF21" i="1"/>
  <c r="BF17" i="1"/>
  <c r="BF14" i="1"/>
  <c r="BF9" i="1"/>
  <c r="BF3" i="1"/>
  <c r="BE21" i="1"/>
  <c r="BE17" i="1"/>
  <c r="BE9" i="1"/>
  <c r="BE14" i="1" s="1"/>
  <c r="BE3" i="1"/>
  <c r="BD21" i="1"/>
  <c r="BD17" i="1"/>
  <c r="BD9" i="1"/>
  <c r="BD14" i="1" s="1"/>
  <c r="BD3" i="1"/>
  <c r="BC21" i="1"/>
  <c r="BC17" i="1"/>
  <c r="BC9" i="1"/>
  <c r="BC14" i="1" s="1"/>
  <c r="BC3" i="1"/>
  <c r="BC15" i="1" s="1"/>
  <c r="C59" i="4"/>
  <c r="BB21" i="1"/>
  <c r="BB17" i="1"/>
  <c r="BB9" i="1"/>
  <c r="BB14" i="1" s="1"/>
  <c r="BB8" i="1"/>
  <c r="BB3" i="1"/>
  <c r="C58" i="4"/>
  <c r="C39" i="3"/>
  <c r="BA21" i="1"/>
  <c r="BA17" i="1"/>
  <c r="BA14" i="1"/>
  <c r="BA9" i="1"/>
  <c r="BA3" i="1"/>
  <c r="C57" i="4"/>
  <c r="C38" i="3"/>
  <c r="AZ21" i="1"/>
  <c r="AZ17" i="1"/>
  <c r="AZ9" i="1"/>
  <c r="AZ14" i="1" s="1"/>
  <c r="AZ3" i="1"/>
  <c r="AZ15" i="1" s="1"/>
  <c r="BI15" i="1" l="1"/>
  <c r="BI8" i="1"/>
  <c r="BH8" i="1"/>
  <c r="BH15" i="1"/>
  <c r="BG15" i="1"/>
  <c r="BG8" i="1"/>
  <c r="BF15" i="1"/>
  <c r="BF8" i="1"/>
  <c r="BE8" i="1"/>
  <c r="BE15" i="1"/>
  <c r="BD15" i="1"/>
  <c r="BD8" i="1"/>
  <c r="BC8" i="1"/>
  <c r="BB15" i="1"/>
  <c r="BA15" i="1"/>
  <c r="BA8" i="1"/>
  <c r="AZ8" i="1"/>
  <c r="C56" i="4"/>
  <c r="AY21" i="1" l="1"/>
  <c r="AY17" i="1"/>
  <c r="AY9" i="1"/>
  <c r="AY14" i="1" s="1"/>
  <c r="AY3" i="1"/>
  <c r="C55" i="4"/>
  <c r="C37" i="3"/>
  <c r="C54" i="4"/>
  <c r="C36" i="3"/>
  <c r="C53" i="4"/>
  <c r="C52" i="4"/>
  <c r="AX21" i="1"/>
  <c r="AX17" i="1"/>
  <c r="AX9" i="1"/>
  <c r="AX14" i="1" s="1"/>
  <c r="AX3" i="1"/>
  <c r="AW21" i="1"/>
  <c r="AW17" i="1"/>
  <c r="AW9" i="1"/>
  <c r="AW14" i="1" s="1"/>
  <c r="AW3" i="1"/>
  <c r="AW8" i="1" s="1"/>
  <c r="AV21" i="1"/>
  <c r="AV17" i="1"/>
  <c r="AV15" i="1"/>
  <c r="AV14" i="1"/>
  <c r="AV9" i="1"/>
  <c r="AV8" i="1"/>
  <c r="AV3" i="1"/>
  <c r="AU21" i="1"/>
  <c r="AU17" i="1"/>
  <c r="AU9" i="1"/>
  <c r="AU14" i="1" s="1"/>
  <c r="AU3" i="1"/>
  <c r="C51" i="4"/>
  <c r="C35" i="3"/>
  <c r="AT21" i="1"/>
  <c r="AT17" i="1"/>
  <c r="AT9" i="1"/>
  <c r="AT14" i="1" s="1"/>
  <c r="AT3" i="1"/>
  <c r="C50" i="4"/>
  <c r="C34" i="3"/>
  <c r="AS21" i="1"/>
  <c r="AS17" i="1"/>
  <c r="AS9" i="1"/>
  <c r="AS14" i="1" s="1"/>
  <c r="AS8" i="1"/>
  <c r="AS3" i="1"/>
  <c r="AS15" i="1" s="1"/>
  <c r="C49" i="4"/>
  <c r="AR21" i="1"/>
  <c r="AR17" i="1"/>
  <c r="AR15" i="1"/>
  <c r="AR9" i="1"/>
  <c r="AR14" i="1" s="1"/>
  <c r="AR3" i="1"/>
  <c r="AR8" i="1" s="1"/>
  <c r="C48" i="4"/>
  <c r="AQ21" i="1"/>
  <c r="AQ17" i="1"/>
  <c r="AQ9" i="1"/>
  <c r="AQ14" i="1" s="1"/>
  <c r="AQ3" i="1"/>
  <c r="C47" i="4"/>
  <c r="C33" i="3"/>
  <c r="AP21" i="1"/>
  <c r="AP17" i="1"/>
  <c r="AP9" i="1"/>
  <c r="AP14" i="1" s="1"/>
  <c r="AP3" i="1"/>
  <c r="AP8" i="1" s="1"/>
  <c r="C46" i="4"/>
  <c r="AO21" i="1"/>
  <c r="AO17" i="1"/>
  <c r="AO9" i="1"/>
  <c r="AO14" i="1" s="1"/>
  <c r="AO3" i="1"/>
  <c r="C45" i="4"/>
  <c r="C32" i="3"/>
  <c r="AN21" i="1"/>
  <c r="AN17" i="1"/>
  <c r="AN9" i="1"/>
  <c r="AN14" i="1" s="1"/>
  <c r="AN3" i="1"/>
  <c r="AN8" i="1" s="1"/>
  <c r="C44" i="4"/>
  <c r="C31" i="3"/>
  <c r="C43" i="4"/>
  <c r="C42" i="4"/>
  <c r="C30" i="3"/>
  <c r="C41" i="4"/>
  <c r="C29" i="3"/>
  <c r="C40" i="4"/>
  <c r="AY15" i="1" l="1"/>
  <c r="AY8" i="1"/>
  <c r="AX15" i="1"/>
  <c r="AX8" i="1"/>
  <c r="AW15" i="1"/>
  <c r="AU15" i="1"/>
  <c r="AU8" i="1"/>
  <c r="AT15" i="1"/>
  <c r="AT8" i="1"/>
  <c r="AQ15" i="1"/>
  <c r="AQ8" i="1"/>
  <c r="AP15" i="1"/>
  <c r="AO15" i="1"/>
  <c r="AO8" i="1"/>
  <c r="AN15" i="1"/>
  <c r="C28" i="3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14" i="1"/>
  <c r="W9" i="1"/>
  <c r="W3" i="1"/>
  <c r="W8" i="1" s="1"/>
  <c r="C27" i="4"/>
  <c r="C20" i="3"/>
  <c r="C26" i="4"/>
  <c r="C19" i="3"/>
  <c r="C25" i="4"/>
  <c r="T21" i="1"/>
  <c r="T17" i="1"/>
  <c r="T14" i="1"/>
  <c r="T9" i="1"/>
  <c r="T3" i="1"/>
  <c r="T15" i="1" s="1"/>
  <c r="C24" i="4"/>
  <c r="S21" i="1"/>
  <c r="S17" i="1"/>
  <c r="S9" i="1"/>
  <c r="S14" i="1" s="1"/>
  <c r="S8" i="1"/>
  <c r="S3" i="1"/>
  <c r="C23" i="4"/>
  <c r="C18" i="3"/>
  <c r="R21" i="1"/>
  <c r="R17" i="1"/>
  <c r="R9" i="1"/>
  <c r="R14" i="1" s="1"/>
  <c r="R3" i="1"/>
  <c r="C22" i="4"/>
  <c r="C17" i="3"/>
  <c r="Q21" i="1"/>
  <c r="Q17" i="1"/>
  <c r="Q9" i="1"/>
  <c r="Q15" i="1" s="1"/>
  <c r="Q8" i="1"/>
  <c r="Q3" i="1"/>
  <c r="C21" i="4"/>
  <c r="W15" i="1" l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8" i="1"/>
  <c r="N3" i="1"/>
  <c r="N15" i="1" s="1"/>
  <c r="C18" i="4"/>
  <c r="M21" i="1"/>
  <c r="M17" i="1"/>
  <c r="M9" i="1"/>
  <c r="M14" i="1" s="1"/>
  <c r="M3" i="1"/>
  <c r="C17" i="4"/>
  <c r="C14" i="3"/>
  <c r="L21" i="1"/>
  <c r="L17" i="1"/>
  <c r="L14" i="1"/>
  <c r="L9" i="1"/>
  <c r="L3" i="1"/>
  <c r="L15" i="1" s="1"/>
  <c r="C16" i="4"/>
  <c r="C13" i="3"/>
  <c r="K21" i="1"/>
  <c r="K17" i="1"/>
  <c r="K9" i="1"/>
  <c r="K14" i="1" s="1"/>
  <c r="K3" i="1"/>
  <c r="C15" i="4"/>
  <c r="J21" i="1"/>
  <c r="J17" i="1"/>
  <c r="J14" i="1"/>
  <c r="J9" i="1"/>
  <c r="J3" i="1"/>
  <c r="J15" i="1" s="1"/>
  <c r="C14" i="4"/>
  <c r="C12" i="3"/>
  <c r="I21" i="1"/>
  <c r="I17" i="1"/>
  <c r="I9" i="1"/>
  <c r="I14" i="1" s="1"/>
  <c r="I8" i="1"/>
  <c r="I3" i="1"/>
  <c r="I15" i="1" s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BS17" i="1"/>
  <c r="BS9" i="1"/>
  <c r="BS14" i="1" s="1"/>
  <c r="BS8" i="1"/>
  <c r="BS3" i="1"/>
  <c r="BS15" i="1" s="1"/>
  <c r="BR17" i="1"/>
  <c r="BR14" i="1"/>
  <c r="BR9" i="1"/>
  <c r="BR3" i="1"/>
  <c r="BR15" i="1" s="1"/>
  <c r="BQ17" i="1"/>
  <c r="BQ15" i="1"/>
  <c r="BQ14" i="1"/>
  <c r="BQ9" i="1"/>
  <c r="BQ3" i="1"/>
  <c r="BQ8" i="1" s="1"/>
  <c r="BP17" i="1"/>
  <c r="BP15" i="1"/>
  <c r="BP14" i="1"/>
  <c r="BP9" i="1"/>
  <c r="BP8" i="1"/>
  <c r="BP3" i="1"/>
  <c r="BO17" i="1"/>
  <c r="BO14" i="1"/>
  <c r="BO9" i="1"/>
  <c r="BO3" i="1"/>
  <c r="BO15" i="1" s="1"/>
  <c r="BN17" i="1"/>
  <c r="BN14" i="1"/>
  <c r="BN9" i="1"/>
  <c r="BN3" i="1"/>
  <c r="BN15" i="1" s="1"/>
  <c r="BM17" i="1"/>
  <c r="BM14" i="1"/>
  <c r="BM9" i="1"/>
  <c r="BM8" i="1"/>
  <c r="BM3" i="1"/>
  <c r="BM15" i="1" s="1"/>
  <c r="BL17" i="1"/>
  <c r="BL14" i="1"/>
  <c r="BL9" i="1"/>
  <c r="BL3" i="1"/>
  <c r="BL15" i="1" s="1"/>
  <c r="BK17" i="1"/>
  <c r="BK14" i="1"/>
  <c r="BK9" i="1"/>
  <c r="BK8" i="1"/>
  <c r="BK3" i="1"/>
  <c r="BK15" i="1" s="1"/>
  <c r="AM17" i="1"/>
  <c r="AM9" i="1"/>
  <c r="AM14" i="1" s="1"/>
  <c r="AM8" i="1"/>
  <c r="AM3" i="1"/>
  <c r="AL17" i="1"/>
  <c r="AL14" i="1"/>
  <c r="AL9" i="1"/>
  <c r="AL3" i="1"/>
  <c r="AK17" i="1"/>
  <c r="AK14" i="1"/>
  <c r="AK9" i="1"/>
  <c r="AK3" i="1"/>
  <c r="AK8" i="1" s="1"/>
  <c r="AJ17" i="1"/>
  <c r="AJ9" i="1"/>
  <c r="AJ14" i="1" s="1"/>
  <c r="AJ8" i="1"/>
  <c r="AJ3" i="1"/>
  <c r="AI17" i="1"/>
  <c r="AI9" i="1"/>
  <c r="AI14" i="1" s="1"/>
  <c r="AI3" i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3" i="1"/>
  <c r="AE17" i="1"/>
  <c r="AE14" i="1"/>
  <c r="AE9" i="1"/>
  <c r="AE3" i="1"/>
  <c r="AD17" i="1"/>
  <c r="AD9" i="1"/>
  <c r="AD15" i="1" s="1"/>
  <c r="AD8" i="1"/>
  <c r="AD3" i="1"/>
  <c r="AC17" i="1"/>
  <c r="AC9" i="1"/>
  <c r="AC14" i="1" s="1"/>
  <c r="AC3" i="1"/>
  <c r="AB17" i="1"/>
  <c r="AB15" i="1"/>
  <c r="AB9" i="1"/>
  <c r="AB14" i="1" s="1"/>
  <c r="AB8" i="1"/>
  <c r="AB3" i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14" i="1"/>
  <c r="X9" i="1"/>
  <c r="X8" i="1"/>
  <c r="X3" i="1"/>
  <c r="X15" i="1" s="1"/>
  <c r="V17" i="1"/>
  <c r="V14" i="1"/>
  <c r="V9" i="1"/>
  <c r="V3" i="1"/>
  <c r="U17" i="1"/>
  <c r="U9" i="1"/>
  <c r="U14" i="1" s="1"/>
  <c r="U3" i="1"/>
  <c r="H17" i="1"/>
  <c r="H14" i="1"/>
  <c r="H9" i="1"/>
  <c r="H8" i="1"/>
  <c r="H3" i="1"/>
  <c r="G17" i="1"/>
  <c r="G14" i="1"/>
  <c r="G9" i="1"/>
  <c r="G8" i="1"/>
  <c r="G3" i="1"/>
  <c r="G15" i="1" s="1"/>
  <c r="B21" i="1"/>
  <c r="AM15" i="1" l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CP8" i="1"/>
  <c r="CL14" i="1"/>
  <c r="CK8" i="1"/>
  <c r="CJ8" i="1"/>
  <c r="CH15" i="1"/>
  <c r="CG8" i="1"/>
  <c r="CE8" i="1"/>
  <c r="CC15" i="1"/>
  <c r="CA8" i="1"/>
  <c r="BZ8" i="1"/>
  <c r="BX15" i="1"/>
  <c r="BT8" i="1"/>
  <c r="BR8" i="1"/>
  <c r="BO8" i="1"/>
  <c r="BN8" i="1"/>
  <c r="BL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S21" i="1" s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 s="1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<sst xmlns="http://schemas.openxmlformats.org/spreadsheetml/2006/main" count="236" uniqueCount="182">
  <si>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</si>
  <si>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</si>
  <si>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</si>
  <si>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</si>
  <si>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</si>
  <si>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</si>
  <si>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</si>
  <si>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</si>
  <si>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</si>
  <si>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</si>
  <si>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</si>
  <si>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</si>
  <si>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</si>
  <si>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</si>
  <si>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</si>
  <si>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</si>
  <si>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</si>
  <si>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</si>
  <si>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</si>
  <si>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</si>
  <si>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</si>
  <si>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</si>
  <si>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</si>
  <si>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</si>
  <si>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</si>
  <si>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</si>
  <si>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</si>
  <si>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</si>
  <si>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</si>
  <si>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</si>
  <si>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</si>
  <si>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</si>
  <si>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</si>
  <si>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</si>
  <si>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</si>
  <si>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</si>
  <si>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</si>
  <si>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</si>
  <si>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</si>
  <si>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</si>
  <si>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</si>
  <si>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</si>
  <si>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</si>
  <si>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</si>
  <si>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</si>
  <si>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</si>
  <si>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</si>
  <si>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</si>
  <si>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</si>
  <si>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</si>
  <si>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</si>
  <si>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</si>
  <si>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</si>
  <si>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</si>
  <si>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</si>
  <si>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</si>
  <si>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</si>
  <si>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</si>
  <si>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</si>
  <si>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</si>
  <si>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</si>
  <si>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</si>
  <si>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</si>
  <si>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</si>
  <si>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</si>
  <si>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</si>
  <si>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</si>
  <si>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</si>
  <si>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</si>
  <si>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</si>
  <si>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</si>
  <si>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</si>
  <si>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</si>
  <si>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</si>
  <si>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</si>
  <si>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</si>
  <si>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</si>
  <si>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</si>
  <si>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</si>
  <si>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</si>
  <si>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</si>
  <si>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</si>
  <si>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</si>
  <si>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</si>
  <si>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</si>
  <si>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</si>
  <si>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</si>
  <si>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</si>
  <si>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</si>
  <si>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</si>
  <si>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</si>
  <si>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</si>
  <si>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</si>
  <si>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</si>
  <si>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</si>
  <si>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</si>
  <si>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</si>
  <si>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</si>
  <si>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</si>
  <si>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</si>
  <si>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</si>
  <si>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</si>
  <si>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</si>
  <si>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</si>
  <si>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</si>
  <si>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</si>
  <si>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</si>
  <si>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</si>
  <si>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</si>
  <si>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</si>
  <si>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</si>
  <si>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</si>
  <si>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</si>
  <si>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</si>
  <si>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</si>
  <si>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</si>
  <si>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</si>
  <si>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</si>
  <si>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</si>
  <si>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</si>
  <si>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</si>
  <si>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</si>
  <si>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</si>
  <si>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</si>
  <si>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</si>
  <si>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</si>
  <si>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</si>
  <si>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</si>
  <si>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</si>
  <si>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</si>
  <si>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</si>
  <si>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</si>
  <si>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</si>
  <si>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</si>
  <si>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</si>
  <si>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</si>
  <si>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</si>
  <si>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</si>
  <si>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</si>
  <si>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</si>
  <si>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</si>
  <si>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</si>
  <si>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</si>
  <si>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164/2025</t>
  </si>
  <si>
    <t>Zarządzenie
Nr 163/2025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</si>
  <si>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</si>
  <si>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</si>
  <si>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</si>
  <si>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</si>
  <si>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167/2025</t>
  </si>
  <si>
    <r>
      <t xml:space="preserve">URMSO
Nr XVII/131/2025
z dnia
26.06.2025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</si>
  <si>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182</t>
    </r>
    <r>
      <rPr>
        <b/>
        <sz val="11"/>
        <color indexed="8"/>
        <rFont val="Czcionka tekstu podstawowego"/>
        <charset val="238"/>
      </rPr>
      <t xml:space="preserve">/2025
BSO
z dnia 04.07.2025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</si>
  <si>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/2025
BSO
z dnia 08.07.2025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</si>
  <si>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194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</si>
  <si>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182/2025</t>
  </si>
  <si>
    <t>Zarządzenie
Nr 188/2025</t>
  </si>
  <si>
    <t>Zarządzenie
Nr 194/2025</t>
  </si>
  <si>
    <t>Zarządzenie
Nr 195/2025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</si>
  <si>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</si>
  <si>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196/2025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</si>
  <si>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</si>
  <si>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202/2025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</si>
  <si>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</si>
  <si>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</si>
  <si>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</si>
  <si>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</si>
  <si>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</si>
  <si>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</si>
  <si>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</si>
  <si>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URMSO
Nr XVIII/141/2025
z dnia
28.08.2025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</si>
  <si>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</si>
  <si>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</si>
  <si>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</si>
  <si>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</si>
  <si>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31.08.2025</t>
    </r>
    <r>
      <rPr>
        <b/>
        <sz val="11"/>
        <color indexed="56"/>
        <rFont val="Czcionka tekstu podstawowego"/>
        <charset val="238"/>
      </rPr>
      <t xml:space="preserve"> r.</t>
    </r>
  </si>
  <si>
    <t>Zarządzenie
Nr 211/2025</t>
  </si>
  <si>
    <t>Zarządzenie
Nr 212/2025</t>
  </si>
  <si>
    <t>Zarządzenie
Nr 213/2025</t>
  </si>
  <si>
    <t>Zarządzenie
Nr 226/2025</t>
  </si>
  <si>
    <t>Zarządzenie
Nr 227/2025</t>
  </si>
  <si>
    <t>Zarządzenie
Nr 229/2025</t>
  </si>
  <si>
    <t>Zarządzenie
Nr 228/2025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</si>
</sst>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4"/>
  <sheetViews>
    <sheetView topLeftCell="A30" workbookViewId="0">
      <selection activeCell="E44" sqref="E44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203446580.3600001</v>
      </c>
      <c r="D5" s="21">
        <f>SUM(D6:D136)</f>
        <v>189459958.93000007</v>
      </c>
      <c r="E5" s="21">
        <f>SUM(E6:E136)</f>
        <v>13865661.429999998</v>
      </c>
      <c r="F5" s="21">
        <f>SUM(F6:F136)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  <row r="31" spans="1:6" ht="25.5">
      <c r="A31" s="33" t="s">
        <v>135</v>
      </c>
      <c r="B31" s="52">
        <v>45819</v>
      </c>
      <c r="C31" s="19">
        <f t="shared" ref="C31" si="24">SUM(D31:F31)</f>
        <v>41547.589999999997</v>
      </c>
      <c r="D31" s="18">
        <v>41547.589999999997</v>
      </c>
      <c r="E31" s="18">
        <v>0</v>
      </c>
      <c r="F31" s="18">
        <v>0</v>
      </c>
    </row>
    <row r="32" spans="1:6" ht="25.5">
      <c r="A32" s="33" t="s">
        <v>137</v>
      </c>
      <c r="B32" s="52">
        <v>45819</v>
      </c>
      <c r="C32" s="19">
        <f t="shared" ref="C32" si="25">SUM(D32:F32)</f>
        <v>235870.11</v>
      </c>
      <c r="D32" s="18">
        <v>0</v>
      </c>
      <c r="E32" s="18">
        <v>235870.11</v>
      </c>
      <c r="F32" s="18">
        <v>0</v>
      </c>
    </row>
    <row r="33" spans="1:6" ht="25.5">
      <c r="A33" s="33" t="s">
        <v>141</v>
      </c>
      <c r="B33" s="52">
        <v>45831</v>
      </c>
      <c r="C33" s="19">
        <f t="shared" ref="C33" si="26">SUM(D33:F33)</f>
        <v>216954.93</v>
      </c>
      <c r="D33" s="18">
        <v>77760</v>
      </c>
      <c r="E33" s="18">
        <v>139194.93</v>
      </c>
      <c r="F33" s="18">
        <v>0</v>
      </c>
    </row>
    <row r="34" spans="1:6" ht="25.5">
      <c r="A34" s="33" t="s">
        <v>147</v>
      </c>
      <c r="B34" s="52">
        <v>45831</v>
      </c>
      <c r="C34" s="19">
        <f t="shared" ref="C34" si="27">SUM(D34:F34)</f>
        <v>157651</v>
      </c>
      <c r="D34" s="18">
        <v>157651</v>
      </c>
      <c r="E34" s="18">
        <v>0</v>
      </c>
      <c r="F34" s="18">
        <v>0</v>
      </c>
    </row>
    <row r="35" spans="1:6" ht="25.5">
      <c r="A35" s="33" t="s">
        <v>149</v>
      </c>
      <c r="B35" s="52">
        <v>45834</v>
      </c>
      <c r="C35" s="63">
        <f t="shared" ref="C35:C36" si="28">SUM(D35:F35)</f>
        <v>-864886.27</v>
      </c>
      <c r="D35" s="62">
        <v>-864886.27</v>
      </c>
      <c r="E35" s="18">
        <v>0</v>
      </c>
      <c r="F35" s="18">
        <v>0</v>
      </c>
    </row>
    <row r="36" spans="1:6" ht="25.5">
      <c r="A36" s="33" t="s">
        <v>156</v>
      </c>
      <c r="B36" s="52">
        <v>45856</v>
      </c>
      <c r="C36" s="19">
        <f t="shared" si="28"/>
        <v>21614.46</v>
      </c>
      <c r="D36" s="18">
        <v>21614.46</v>
      </c>
      <c r="E36" s="18">
        <v>0</v>
      </c>
      <c r="F36" s="18">
        <v>0</v>
      </c>
    </row>
    <row r="37" spans="1:6" ht="25.5">
      <c r="A37" s="33" t="s">
        <v>157</v>
      </c>
      <c r="B37" s="52">
        <v>45856</v>
      </c>
      <c r="C37" s="19">
        <f t="shared" ref="C37" si="29">SUM(D37:F37)</f>
        <v>614</v>
      </c>
      <c r="D37" s="18">
        <v>0</v>
      </c>
      <c r="E37" s="18">
        <v>614</v>
      </c>
      <c r="F37" s="18">
        <v>0</v>
      </c>
    </row>
    <row r="38" spans="1:6" ht="25.5">
      <c r="A38" s="33" t="s">
        <v>161</v>
      </c>
      <c r="B38" s="52">
        <v>45866</v>
      </c>
      <c r="C38" s="19">
        <f t="shared" ref="C38" si="30">SUM(D38:F38)</f>
        <v>151778.07999999999</v>
      </c>
      <c r="D38" s="18">
        <v>151778.07999999999</v>
      </c>
      <c r="E38" s="18">
        <v>0</v>
      </c>
      <c r="F38" s="18">
        <v>0</v>
      </c>
    </row>
    <row r="39" spans="1:6" ht="25.5">
      <c r="A39" s="33" t="s">
        <v>163</v>
      </c>
      <c r="B39" s="52">
        <v>45866</v>
      </c>
      <c r="C39" s="19">
        <f t="shared" ref="C39" si="31">SUM(D39:F39)</f>
        <v>3646.68</v>
      </c>
      <c r="D39" s="18">
        <v>0</v>
      </c>
      <c r="E39" s="18">
        <v>3646.68</v>
      </c>
      <c r="F39" s="18">
        <v>0</v>
      </c>
    </row>
    <row r="40" spans="1:6" ht="25.5">
      <c r="A40" s="33" t="s">
        <v>175</v>
      </c>
      <c r="B40" s="52">
        <v>45887</v>
      </c>
      <c r="C40" s="19">
        <f t="shared" ref="C40" si="32">SUM(D40:F40)</f>
        <v>20874.87</v>
      </c>
      <c r="D40" s="18">
        <v>20874.87</v>
      </c>
      <c r="E40" s="18">
        <v>0</v>
      </c>
      <c r="F40" s="18">
        <v>0</v>
      </c>
    </row>
    <row r="41" spans="1:6" ht="25.5">
      <c r="A41" s="33" t="s">
        <v>176</v>
      </c>
      <c r="B41" s="52">
        <v>45887</v>
      </c>
      <c r="C41" s="63">
        <f t="shared" ref="C41" si="33">SUM(D41:F41)</f>
        <v>-54543</v>
      </c>
      <c r="D41" s="18">
        <v>7200</v>
      </c>
      <c r="E41" s="62">
        <v>-61743</v>
      </c>
      <c r="F41" s="18">
        <v>0</v>
      </c>
    </row>
    <row r="42" spans="1:6" ht="25.5">
      <c r="A42" s="33" t="s">
        <v>178</v>
      </c>
      <c r="B42" s="52">
        <v>45897</v>
      </c>
      <c r="C42" s="19">
        <f t="shared" ref="C42" si="34">SUM(D42:F42)</f>
        <v>993918.3</v>
      </c>
      <c r="D42" s="18">
        <v>993918.3</v>
      </c>
      <c r="E42" s="18">
        <v>0</v>
      </c>
      <c r="F42" s="18">
        <v>0</v>
      </c>
    </row>
    <row r="43" spans="1:6" ht="25.5">
      <c r="A43" s="33" t="s">
        <v>179</v>
      </c>
      <c r="B43" s="52">
        <v>45898</v>
      </c>
      <c r="C43" s="19">
        <f t="shared" ref="C43" si="35">SUM(D43:F43)</f>
        <v>155853</v>
      </c>
      <c r="D43" s="18">
        <v>155853</v>
      </c>
      <c r="E43" s="18">
        <v>0</v>
      </c>
      <c r="F43" s="18">
        <v>0</v>
      </c>
    </row>
    <row r="44" spans="1:6" ht="25.5">
      <c r="A44" s="33" t="s">
        <v>181</v>
      </c>
      <c r="B44" s="52">
        <v>45898</v>
      </c>
      <c r="C44" s="19">
        <f t="shared" ref="C44" si="36">SUM(D44:F44)</f>
        <v>395015</v>
      </c>
      <c r="D44" s="18">
        <v>420000</v>
      </c>
      <c r="E44" s="62">
        <v>-24985</v>
      </c>
      <c r="F4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66"/>
  <sheetViews>
    <sheetView topLeftCell="A49" workbookViewId="0">
      <selection activeCell="L62" sqref="L62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221181210.55000007</v>
      </c>
      <c r="D5" s="21">
        <f>SUM(D6:D110)</f>
        <v>207155549.12000003</v>
      </c>
      <c r="E5" s="21">
        <f>SUM(E6:E110)</f>
        <v>13865661.429999998</v>
      </c>
      <c r="F5" s="21">
        <f>SUM(F6:F110)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135</v>
      </c>
      <c r="B44" s="52">
        <v>45819</v>
      </c>
      <c r="C44" s="19">
        <f t="shared" ref="C44" si="35">SUM(D44:F44)</f>
        <v>41547.589999999997</v>
      </c>
      <c r="D44" s="18">
        <v>41547.589999999997</v>
      </c>
      <c r="E44" s="18">
        <v>0</v>
      </c>
      <c r="F44" s="18">
        <v>0</v>
      </c>
    </row>
    <row r="45" spans="1:6" ht="25.5">
      <c r="A45" s="33" t="s">
        <v>137</v>
      </c>
      <c r="B45" s="52">
        <v>45819</v>
      </c>
      <c r="C45" s="19">
        <f t="shared" ref="C45" si="36">SUM(D45:F45)</f>
        <v>235870.11</v>
      </c>
      <c r="D45" s="18">
        <v>0</v>
      </c>
      <c r="E45" s="18">
        <v>235870.11</v>
      </c>
      <c r="F45" s="18">
        <v>0</v>
      </c>
    </row>
    <row r="46" spans="1:6" ht="25.5">
      <c r="A46" s="33" t="s">
        <v>139</v>
      </c>
      <c r="B46" s="52">
        <v>45819</v>
      </c>
      <c r="C46" s="19">
        <f t="shared" ref="C46" si="37">SUM(D46:F46)</f>
        <v>0</v>
      </c>
      <c r="D46" s="18">
        <v>0</v>
      </c>
      <c r="E46" s="18">
        <v>0</v>
      </c>
      <c r="F46" s="18">
        <v>0</v>
      </c>
    </row>
    <row r="47" spans="1:6" ht="25.5">
      <c r="A47" s="33" t="s">
        <v>141</v>
      </c>
      <c r="B47" s="52">
        <v>45831</v>
      </c>
      <c r="C47" s="19">
        <f t="shared" ref="C47" si="38">SUM(D47:F47)</f>
        <v>216954.93</v>
      </c>
      <c r="D47" s="18">
        <v>77760</v>
      </c>
      <c r="E47" s="18">
        <v>139194.93</v>
      </c>
      <c r="F47" s="18">
        <v>0</v>
      </c>
    </row>
    <row r="48" spans="1:6" ht="25.5">
      <c r="A48" s="33" t="s">
        <v>144</v>
      </c>
      <c r="B48" s="52">
        <v>45831</v>
      </c>
      <c r="C48" s="19">
        <f t="shared" ref="C48" si="39">SUM(D48:F48)</f>
        <v>0</v>
      </c>
      <c r="D48" s="18">
        <v>0</v>
      </c>
      <c r="E48" s="18">
        <v>0</v>
      </c>
      <c r="F48" s="18">
        <v>0</v>
      </c>
    </row>
    <row r="49" spans="1:6" ht="25.5">
      <c r="A49" s="33" t="s">
        <v>143</v>
      </c>
      <c r="B49" s="52">
        <v>45831</v>
      </c>
      <c r="C49" s="19">
        <f t="shared" ref="C49" si="40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147</v>
      </c>
      <c r="B50" s="52">
        <v>45831</v>
      </c>
      <c r="C50" s="19">
        <f t="shared" ref="C50" si="41">SUM(D50:F50)</f>
        <v>157651</v>
      </c>
      <c r="D50" s="18">
        <v>157651</v>
      </c>
      <c r="E50" s="18">
        <v>0</v>
      </c>
      <c r="F50" s="18">
        <v>0</v>
      </c>
    </row>
    <row r="51" spans="1:6" ht="25.5">
      <c r="A51" s="33" t="s">
        <v>149</v>
      </c>
      <c r="B51" s="52">
        <v>45834</v>
      </c>
      <c r="C51" s="63">
        <f t="shared" ref="C51:C52" si="42">SUM(D51:F51)</f>
        <v>-899386.27</v>
      </c>
      <c r="D51" s="62">
        <v>-899386.27</v>
      </c>
      <c r="E51" s="18">
        <v>0</v>
      </c>
      <c r="F51" s="18">
        <v>0</v>
      </c>
    </row>
    <row r="52" spans="1:6" ht="25.5">
      <c r="A52" s="33" t="s">
        <v>154</v>
      </c>
      <c r="B52" s="52">
        <v>45842</v>
      </c>
      <c r="C52" s="19">
        <f t="shared" si="42"/>
        <v>0</v>
      </c>
      <c r="D52" s="18">
        <v>0</v>
      </c>
      <c r="E52" s="18">
        <v>0</v>
      </c>
      <c r="F52" s="18">
        <v>0</v>
      </c>
    </row>
    <row r="53" spans="1:6" ht="25.5">
      <c r="A53" s="33" t="s">
        <v>155</v>
      </c>
      <c r="B53" s="52">
        <v>45846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156</v>
      </c>
      <c r="B54" s="52">
        <v>45856</v>
      </c>
      <c r="C54" s="19">
        <f t="shared" ref="C54" si="44">SUM(D54:F54)</f>
        <v>21614.46</v>
      </c>
      <c r="D54" s="18">
        <v>21614.46</v>
      </c>
      <c r="E54" s="18">
        <v>0</v>
      </c>
      <c r="F54" s="18">
        <v>0</v>
      </c>
    </row>
    <row r="55" spans="1:6" ht="25.5">
      <c r="A55" s="33" t="s">
        <v>157</v>
      </c>
      <c r="B55" s="52">
        <v>45856</v>
      </c>
      <c r="C55" s="19">
        <f t="shared" ref="C55" si="45">SUM(D55:F55)</f>
        <v>614</v>
      </c>
      <c r="D55" s="18">
        <v>0</v>
      </c>
      <c r="E55" s="18">
        <v>614</v>
      </c>
      <c r="F55" s="18">
        <v>0</v>
      </c>
    </row>
    <row r="56" spans="1:6" ht="25.5">
      <c r="A56" s="33" t="s">
        <v>159</v>
      </c>
      <c r="B56" s="52">
        <v>45856</v>
      </c>
      <c r="C56" s="19">
        <f t="shared" ref="C56" si="46">SUM(D56:F56)</f>
        <v>0</v>
      </c>
      <c r="D56" s="18">
        <v>0</v>
      </c>
      <c r="E56" s="18">
        <v>0</v>
      </c>
      <c r="F56" s="18">
        <v>0</v>
      </c>
    </row>
    <row r="57" spans="1:6" ht="25.5">
      <c r="A57" s="33" t="s">
        <v>161</v>
      </c>
      <c r="B57" s="52">
        <v>45866</v>
      </c>
      <c r="C57" s="19">
        <f t="shared" ref="C57" si="47">SUM(D57:F57)</f>
        <v>151778.07999999999</v>
      </c>
      <c r="D57" s="18">
        <v>151778.07999999999</v>
      </c>
      <c r="E57" s="18">
        <v>0</v>
      </c>
      <c r="F57" s="18">
        <v>0</v>
      </c>
    </row>
    <row r="58" spans="1:6" ht="25.5">
      <c r="A58" s="33" t="s">
        <v>163</v>
      </c>
      <c r="B58" s="52">
        <v>45866</v>
      </c>
      <c r="C58" s="19">
        <f t="shared" ref="C58" si="48">SUM(D58:F58)</f>
        <v>3646.68</v>
      </c>
      <c r="D58" s="18">
        <v>0</v>
      </c>
      <c r="E58" s="18">
        <v>3646.68</v>
      </c>
      <c r="F58" s="18">
        <v>0</v>
      </c>
    </row>
    <row r="59" spans="1:6" ht="25.5">
      <c r="A59" s="33" t="s">
        <v>165</v>
      </c>
      <c r="B59" s="52">
        <v>45866</v>
      </c>
      <c r="C59" s="19">
        <f t="shared" ref="C5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175</v>
      </c>
      <c r="B60" s="52">
        <v>45887</v>
      </c>
      <c r="C60" s="19">
        <f t="shared" ref="C60" si="50">SUM(D60:F60)</f>
        <v>20874.87</v>
      </c>
      <c r="D60" s="18">
        <v>20874.87</v>
      </c>
      <c r="E60" s="18">
        <v>0</v>
      </c>
      <c r="F60" s="18">
        <v>0</v>
      </c>
    </row>
    <row r="61" spans="1:6" ht="25.5">
      <c r="A61" s="33" t="s">
        <v>176</v>
      </c>
      <c r="B61" s="52">
        <v>45887</v>
      </c>
      <c r="C61" s="63">
        <f t="shared" ref="C61" si="51">SUM(D61:F61)</f>
        <v>-54543</v>
      </c>
      <c r="D61" s="18">
        <v>7200</v>
      </c>
      <c r="E61" s="62">
        <v>-61743</v>
      </c>
      <c r="F61" s="18">
        <v>0</v>
      </c>
    </row>
    <row r="62" spans="1:6" ht="25.5">
      <c r="A62" s="33" t="s">
        <v>177</v>
      </c>
      <c r="B62" s="52">
        <v>45887</v>
      </c>
      <c r="C62" s="19">
        <f t="shared" ref="C62" si="52">SUM(D62:F62)</f>
        <v>0</v>
      </c>
      <c r="D62" s="18">
        <v>0</v>
      </c>
      <c r="E62" s="18">
        <v>0</v>
      </c>
      <c r="F62" s="18">
        <v>0</v>
      </c>
    </row>
    <row r="63" spans="1:6" ht="25.5">
      <c r="A63" s="33" t="s">
        <v>178</v>
      </c>
      <c r="B63" s="52">
        <v>45897</v>
      </c>
      <c r="C63" s="63">
        <f t="shared" ref="C63:C64" si="53">SUM(D63:F63)</f>
        <v>-608620.36</v>
      </c>
      <c r="D63" s="62">
        <v>-608620.36</v>
      </c>
      <c r="E63" s="18">
        <v>0</v>
      </c>
      <c r="F63" s="18">
        <v>0</v>
      </c>
    </row>
    <row r="64" spans="1:6" ht="25.5">
      <c r="A64" s="33" t="s">
        <v>179</v>
      </c>
      <c r="B64" s="52">
        <v>45898</v>
      </c>
      <c r="C64" s="19">
        <f t="shared" si="53"/>
        <v>155853</v>
      </c>
      <c r="D64" s="18">
        <v>155853</v>
      </c>
      <c r="E64" s="18">
        <v>0</v>
      </c>
      <c r="F64" s="18">
        <v>0</v>
      </c>
    </row>
    <row r="65" spans="1:6" ht="25.5">
      <c r="A65" s="33" t="s">
        <v>181</v>
      </c>
      <c r="B65" s="52">
        <v>45898</v>
      </c>
      <c r="C65" s="19">
        <f t="shared" ref="C65:C66" si="54">SUM(D65:F65)</f>
        <v>395015</v>
      </c>
      <c r="D65" s="18">
        <v>420000</v>
      </c>
      <c r="E65" s="62">
        <v>-24985</v>
      </c>
      <c r="F65" s="18">
        <v>0</v>
      </c>
    </row>
    <row r="66" spans="1:6" ht="25.5">
      <c r="A66" s="33" t="s">
        <v>180</v>
      </c>
      <c r="B66" s="52">
        <v>45898</v>
      </c>
      <c r="C66" s="19">
        <f t="shared" si="54"/>
        <v>0</v>
      </c>
      <c r="D66" s="18">
        <v>0</v>
      </c>
      <c r="E66" s="18">
        <v>0</v>
      </c>
      <c r="F6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topLeftCell="A2" workbookViewId="0">
      <pane xSplit="1" topLeftCell="CK1" activePane="topRight" state="frozen"/>
      <selection activeCell="A2" sqref="A2"/>
      <selection pane="topRight" activeCell="CS3" sqref="CS3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 t="s">
        <v>138</v>
      </c>
      <c r="AP2" s="50" t="s">
        <v>140</v>
      </c>
      <c r="AQ2" s="50" t="s">
        <v>142</v>
      </c>
      <c r="AR2" s="50" t="s">
        <v>145</v>
      </c>
      <c r="AS2" s="50" t="s">
        <v>146</v>
      </c>
      <c r="AT2" s="50" t="s">
        <v>148</v>
      </c>
      <c r="AU2" s="60" t="s">
        <v>150</v>
      </c>
      <c r="AV2" s="50" t="s">
        <v>151</v>
      </c>
      <c r="AW2" s="50" t="s">
        <v>152</v>
      </c>
      <c r="AX2" s="50" t="s">
        <v>153</v>
      </c>
      <c r="AY2" s="50" t="s">
        <v>158</v>
      </c>
      <c r="AZ2" s="50" t="s">
        <v>160</v>
      </c>
      <c r="BA2" s="50" t="s">
        <v>162</v>
      </c>
      <c r="BB2" s="50" t="s">
        <v>164</v>
      </c>
      <c r="BC2" s="50" t="s">
        <v>166</v>
      </c>
      <c r="BD2" s="50" t="s">
        <v>167</v>
      </c>
      <c r="BE2" s="50" t="s">
        <v>168</v>
      </c>
      <c r="BF2" s="50" t="s">
        <v>170</v>
      </c>
      <c r="BG2" s="60" t="s">
        <v>169</v>
      </c>
      <c r="BH2" s="50" t="s">
        <v>171</v>
      </c>
      <c r="BI2" s="50" t="s">
        <v>172</v>
      </c>
      <c r="BJ2" s="50" t="s">
        <v>173</v>
      </c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174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BY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ref="AN3:AP3" si="8">SUM(AN5:AN6)</f>
        <v>41547.589999999997</v>
      </c>
      <c r="AO3" s="32">
        <f t="shared" si="8"/>
        <v>235870.11</v>
      </c>
      <c r="AP3" s="32">
        <f t="shared" si="8"/>
        <v>0</v>
      </c>
      <c r="AQ3" s="32">
        <f t="shared" ref="AQ3:AU3" si="9">SUM(AQ5:AQ6)</f>
        <v>216954.93</v>
      </c>
      <c r="AR3" s="32">
        <f t="shared" si="9"/>
        <v>0</v>
      </c>
      <c r="AS3" s="32">
        <f t="shared" si="9"/>
        <v>0</v>
      </c>
      <c r="AT3" s="32">
        <f t="shared" si="9"/>
        <v>157651</v>
      </c>
      <c r="AU3" s="67">
        <f t="shared" si="9"/>
        <v>-864886.27</v>
      </c>
      <c r="AV3" s="32">
        <f t="shared" ref="AV3:AY3" si="10">SUM(AV5:AV6)</f>
        <v>0</v>
      </c>
      <c r="AW3" s="32">
        <f t="shared" si="10"/>
        <v>0</v>
      </c>
      <c r="AX3" s="32">
        <f t="shared" si="10"/>
        <v>21614.46</v>
      </c>
      <c r="AY3" s="32">
        <f t="shared" si="10"/>
        <v>614</v>
      </c>
      <c r="AZ3" s="32">
        <f t="shared" ref="AZ3:BB3" si="11">SUM(AZ5:AZ6)</f>
        <v>0</v>
      </c>
      <c r="BA3" s="32">
        <f t="shared" si="11"/>
        <v>151778.07999999999</v>
      </c>
      <c r="BB3" s="32">
        <f t="shared" si="11"/>
        <v>3646.68</v>
      </c>
      <c r="BC3" s="32">
        <f t="shared" ref="BC3:BE3" si="12">SUM(BC5:BC6)</f>
        <v>0</v>
      </c>
      <c r="BD3" s="32">
        <f t="shared" si="12"/>
        <v>20874.87</v>
      </c>
      <c r="BE3" s="67">
        <f t="shared" si="12"/>
        <v>-54543</v>
      </c>
      <c r="BF3" s="32">
        <f t="shared" ref="BF3:BI3" si="13">SUM(BF5:BF6)</f>
        <v>0</v>
      </c>
      <c r="BG3" s="32">
        <f t="shared" si="13"/>
        <v>993918.3</v>
      </c>
      <c r="BH3" s="32">
        <f t="shared" si="13"/>
        <v>155853</v>
      </c>
      <c r="BI3" s="32">
        <f t="shared" si="13"/>
        <v>395015</v>
      </c>
      <c r="BJ3" s="32">
        <f t="shared" ref="BJ3" si="14">SUM(BJ5:BJ6)</f>
        <v>0</v>
      </c>
      <c r="BK3" s="32">
        <f t="shared" si="7"/>
        <v>0</v>
      </c>
      <c r="BL3" s="32">
        <f t="shared" si="7"/>
        <v>0</v>
      </c>
      <c r="BM3" s="32">
        <f t="shared" si="7"/>
        <v>0</v>
      </c>
      <c r="BN3" s="32">
        <f t="shared" si="7"/>
        <v>0</v>
      </c>
      <c r="BO3" s="32">
        <f t="shared" si="7"/>
        <v>0</v>
      </c>
      <c r="BP3" s="32">
        <f t="shared" si="7"/>
        <v>0</v>
      </c>
      <c r="BQ3" s="32">
        <f t="shared" si="7"/>
        <v>0</v>
      </c>
      <c r="BR3" s="32">
        <f t="shared" si="7"/>
        <v>0</v>
      </c>
      <c r="BS3" s="32">
        <f t="shared" si="7"/>
        <v>0</v>
      </c>
      <c r="BT3" s="32">
        <f t="shared" si="7"/>
        <v>0</v>
      </c>
      <c r="BU3" s="32">
        <f t="shared" si="7"/>
        <v>0</v>
      </c>
      <c r="BV3" s="32">
        <f t="shared" si="7"/>
        <v>0</v>
      </c>
      <c r="BW3" s="32">
        <f t="shared" si="7"/>
        <v>0</v>
      </c>
      <c r="BX3" s="32">
        <f t="shared" si="7"/>
        <v>0</v>
      </c>
      <c r="BY3" s="32">
        <f t="shared" si="7"/>
        <v>0</v>
      </c>
      <c r="BZ3" s="32">
        <f t="shared" ref="BZ3:CR3" si="15">SUM(BZ5:BZ6)</f>
        <v>0</v>
      </c>
      <c r="CA3" s="32">
        <f t="shared" si="15"/>
        <v>0</v>
      </c>
      <c r="CB3" s="32">
        <f t="shared" si="15"/>
        <v>0</v>
      </c>
      <c r="CC3" s="32">
        <f t="shared" si="15"/>
        <v>0</v>
      </c>
      <c r="CD3" s="32">
        <f t="shared" si="15"/>
        <v>0</v>
      </c>
      <c r="CE3" s="32">
        <f t="shared" si="15"/>
        <v>0</v>
      </c>
      <c r="CF3" s="32">
        <f t="shared" si="15"/>
        <v>0</v>
      </c>
      <c r="CG3" s="32">
        <f t="shared" si="15"/>
        <v>0</v>
      </c>
      <c r="CH3" s="32">
        <f t="shared" si="15"/>
        <v>0</v>
      </c>
      <c r="CI3" s="32">
        <f t="shared" si="15"/>
        <v>0</v>
      </c>
      <c r="CJ3" s="32">
        <f t="shared" si="15"/>
        <v>0</v>
      </c>
      <c r="CK3" s="32">
        <f t="shared" si="15"/>
        <v>0</v>
      </c>
      <c r="CL3" s="32">
        <f t="shared" si="15"/>
        <v>0</v>
      </c>
      <c r="CM3" s="32">
        <f t="shared" si="15"/>
        <v>0</v>
      </c>
      <c r="CN3" s="32">
        <f t="shared" si="15"/>
        <v>0</v>
      </c>
      <c r="CO3" s="32">
        <f t="shared" si="15"/>
        <v>0</v>
      </c>
      <c r="CP3" s="32">
        <f t="shared" si="15"/>
        <v>0</v>
      </c>
      <c r="CQ3" s="32">
        <f t="shared" si="15"/>
        <v>0</v>
      </c>
      <c r="CR3" s="32">
        <f t="shared" si="15"/>
        <v>0</v>
      </c>
      <c r="CS3" s="32">
        <f>SUM(CS5:CS6)</f>
        <v>203446580.3600001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41547.589999999997</v>
      </c>
      <c r="AO5" s="34">
        <v>235870.11</v>
      </c>
      <c r="AP5" s="34">
        <v>0</v>
      </c>
      <c r="AQ5" s="34">
        <v>216954.93</v>
      </c>
      <c r="AR5" s="34">
        <v>0</v>
      </c>
      <c r="AS5" s="34">
        <v>0</v>
      </c>
      <c r="AT5" s="34">
        <v>157651</v>
      </c>
      <c r="AU5" s="34">
        <v>800</v>
      </c>
      <c r="AV5" s="34">
        <v>0</v>
      </c>
      <c r="AW5" s="34">
        <v>0</v>
      </c>
      <c r="AX5" s="34">
        <v>21614.46</v>
      </c>
      <c r="AY5" s="34">
        <v>614</v>
      </c>
      <c r="AZ5" s="34">
        <v>0</v>
      </c>
      <c r="BA5" s="34">
        <v>151778.07999999999</v>
      </c>
      <c r="BB5" s="34">
        <v>3646.68</v>
      </c>
      <c r="BC5" s="34">
        <v>0</v>
      </c>
      <c r="BD5" s="34">
        <v>20874.87</v>
      </c>
      <c r="BE5" s="59">
        <v>-54543</v>
      </c>
      <c r="BF5" s="34">
        <v>0</v>
      </c>
      <c r="BG5" s="34">
        <v>534680.91</v>
      </c>
      <c r="BH5" s="34">
        <v>155853</v>
      </c>
      <c r="BI5" s="59">
        <v>-24985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192377686.4600001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59">
        <v>-865686.27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459237.39</v>
      </c>
      <c r="BH6" s="34">
        <v>0</v>
      </c>
      <c r="BI6" s="34">
        <v>420000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11068893.9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1">
        <v>-34500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61">
        <v>-1602538.66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21554626.150000002</v>
      </c>
    </row>
    <row r="8" spans="1:97" ht="27" customHeight="1" thickBot="1">
      <c r="A8" s="14" t="s">
        <v>3</v>
      </c>
      <c r="B8" s="15">
        <f t="shared" ref="B8:C8" si="16">SUM(B3,B7)</f>
        <v>217700296</v>
      </c>
      <c r="C8" s="36">
        <f t="shared" si="16"/>
        <v>0</v>
      </c>
      <c r="D8" s="36">
        <f t="shared" ref="D8:E8" si="17">SUM(D3,D7)</f>
        <v>17504.330000000002</v>
      </c>
      <c r="E8" s="36">
        <f t="shared" si="17"/>
        <v>0</v>
      </c>
      <c r="F8" s="64">
        <f t="shared" ref="F8:H8" si="18">SUM(F3,F7)</f>
        <v>-2318702.4900000002</v>
      </c>
      <c r="G8" s="36">
        <f t="shared" si="18"/>
        <v>154134.78</v>
      </c>
      <c r="H8" s="36">
        <f t="shared" si="18"/>
        <v>38677.99</v>
      </c>
      <c r="I8" s="36">
        <f t="shared" ref="I8:K8" si="19">SUM(I3,I7)</f>
        <v>17000</v>
      </c>
      <c r="J8" s="36">
        <f t="shared" si="19"/>
        <v>1403362</v>
      </c>
      <c r="K8" s="36">
        <f t="shared" si="19"/>
        <v>0</v>
      </c>
      <c r="L8" s="36">
        <f t="shared" ref="L8:O8" si="20">SUM(L3,L7)</f>
        <v>150472</v>
      </c>
      <c r="M8" s="36">
        <f t="shared" si="20"/>
        <v>138063.4</v>
      </c>
      <c r="N8" s="36">
        <f t="shared" si="20"/>
        <v>0</v>
      </c>
      <c r="O8" s="36">
        <f t="shared" si="20"/>
        <v>1594702.27</v>
      </c>
      <c r="P8" s="36">
        <f t="shared" ref="P8:R8" si="21">SUM(P3,P7)</f>
        <v>17244.580000000002</v>
      </c>
      <c r="Q8" s="36">
        <f t="shared" si="21"/>
        <v>0</v>
      </c>
      <c r="R8" s="36">
        <f t="shared" si="21"/>
        <v>878908.52</v>
      </c>
      <c r="S8" s="36">
        <f t="shared" ref="S8:T8" si="22">SUM(S3,S7)</f>
        <v>137170</v>
      </c>
      <c r="T8" s="36">
        <f t="shared" si="22"/>
        <v>0</v>
      </c>
      <c r="U8" s="36">
        <f t="shared" ref="U8:BY8" si="23">SUM(U3,U7)</f>
        <v>0</v>
      </c>
      <c r="V8" s="36">
        <f t="shared" si="23"/>
        <v>17272.13</v>
      </c>
      <c r="W8" s="36">
        <f t="shared" si="23"/>
        <v>58281.2</v>
      </c>
      <c r="X8" s="36">
        <f t="shared" si="23"/>
        <v>0</v>
      </c>
      <c r="Y8" s="36">
        <f t="shared" si="23"/>
        <v>2650877.17</v>
      </c>
      <c r="Z8" s="36">
        <f t="shared" si="23"/>
        <v>153811.03</v>
      </c>
      <c r="AA8" s="36">
        <f t="shared" si="23"/>
        <v>918196.52</v>
      </c>
      <c r="AB8" s="36">
        <f t="shared" si="23"/>
        <v>0</v>
      </c>
      <c r="AC8" s="36">
        <f t="shared" si="23"/>
        <v>2044.31</v>
      </c>
      <c r="AD8" s="36">
        <f t="shared" si="23"/>
        <v>0</v>
      </c>
      <c r="AE8" s="36">
        <f t="shared" si="23"/>
        <v>25273.34</v>
      </c>
      <c r="AF8" s="36">
        <f t="shared" si="23"/>
        <v>185400</v>
      </c>
      <c r="AG8" s="36">
        <f t="shared" si="23"/>
        <v>0</v>
      </c>
      <c r="AH8" s="36">
        <f t="shared" si="23"/>
        <v>0</v>
      </c>
      <c r="AI8" s="36">
        <f t="shared" si="23"/>
        <v>383145</v>
      </c>
      <c r="AJ8" s="36">
        <f t="shared" si="23"/>
        <v>624629.34</v>
      </c>
      <c r="AK8" s="36">
        <f t="shared" si="23"/>
        <v>155273</v>
      </c>
      <c r="AL8" s="36">
        <f t="shared" si="23"/>
        <v>59300</v>
      </c>
      <c r="AM8" s="36">
        <f t="shared" si="23"/>
        <v>0</v>
      </c>
      <c r="AN8" s="36">
        <f t="shared" ref="AN8:AP8" si="24">SUM(AN3,AN7)</f>
        <v>41547.589999999997</v>
      </c>
      <c r="AO8" s="36">
        <f t="shared" si="24"/>
        <v>235870.11</v>
      </c>
      <c r="AP8" s="36">
        <f t="shared" si="24"/>
        <v>0</v>
      </c>
      <c r="AQ8" s="36">
        <f t="shared" ref="AQ8:AU8" si="25">SUM(AQ3,AQ7)</f>
        <v>216954.93</v>
      </c>
      <c r="AR8" s="36">
        <f t="shared" si="25"/>
        <v>0</v>
      </c>
      <c r="AS8" s="36">
        <f t="shared" si="25"/>
        <v>0</v>
      </c>
      <c r="AT8" s="36">
        <f t="shared" si="25"/>
        <v>157651</v>
      </c>
      <c r="AU8" s="64">
        <f t="shared" si="25"/>
        <v>-899386.27</v>
      </c>
      <c r="AV8" s="36">
        <f t="shared" ref="AV8:AY8" si="26">SUM(AV3,AV7)</f>
        <v>0</v>
      </c>
      <c r="AW8" s="36">
        <f t="shared" si="26"/>
        <v>0</v>
      </c>
      <c r="AX8" s="36">
        <f t="shared" si="26"/>
        <v>21614.46</v>
      </c>
      <c r="AY8" s="36">
        <f t="shared" si="26"/>
        <v>614</v>
      </c>
      <c r="AZ8" s="36">
        <f t="shared" ref="AZ8:BB8" si="27">SUM(AZ3,AZ7)</f>
        <v>0</v>
      </c>
      <c r="BA8" s="36">
        <f t="shared" si="27"/>
        <v>151778.07999999999</v>
      </c>
      <c r="BB8" s="36">
        <f t="shared" si="27"/>
        <v>3646.68</v>
      </c>
      <c r="BC8" s="36">
        <f t="shared" ref="BC8:BE8" si="28">SUM(BC3,BC7)</f>
        <v>0</v>
      </c>
      <c r="BD8" s="36">
        <f t="shared" si="28"/>
        <v>20874.87</v>
      </c>
      <c r="BE8" s="64">
        <f t="shared" si="28"/>
        <v>-54543</v>
      </c>
      <c r="BF8" s="36">
        <f t="shared" ref="BF8:BI8" si="29">SUM(BF3,BF7)</f>
        <v>0</v>
      </c>
      <c r="BG8" s="64">
        <f t="shared" si="29"/>
        <v>-608620.35999999987</v>
      </c>
      <c r="BH8" s="36">
        <f t="shared" si="29"/>
        <v>155853</v>
      </c>
      <c r="BI8" s="36">
        <f t="shared" si="29"/>
        <v>395015</v>
      </c>
      <c r="BJ8" s="36">
        <f t="shared" ref="BJ8" si="30">SUM(BJ3,BJ7)</f>
        <v>0</v>
      </c>
      <c r="BK8" s="36">
        <f t="shared" si="23"/>
        <v>0</v>
      </c>
      <c r="BL8" s="36">
        <f t="shared" si="23"/>
        <v>0</v>
      </c>
      <c r="BM8" s="36">
        <f t="shared" si="23"/>
        <v>0</v>
      </c>
      <c r="BN8" s="36">
        <f t="shared" si="23"/>
        <v>0</v>
      </c>
      <c r="BO8" s="36">
        <f t="shared" si="23"/>
        <v>0</v>
      </c>
      <c r="BP8" s="36">
        <f t="shared" si="23"/>
        <v>0</v>
      </c>
      <c r="BQ8" s="36">
        <f t="shared" si="23"/>
        <v>0</v>
      </c>
      <c r="BR8" s="36">
        <f t="shared" si="23"/>
        <v>0</v>
      </c>
      <c r="BS8" s="36">
        <f t="shared" si="23"/>
        <v>0</v>
      </c>
      <c r="BT8" s="36">
        <f t="shared" si="23"/>
        <v>0</v>
      </c>
      <c r="BU8" s="36">
        <f t="shared" si="23"/>
        <v>0</v>
      </c>
      <c r="BV8" s="36">
        <f t="shared" si="23"/>
        <v>0</v>
      </c>
      <c r="BW8" s="36">
        <f t="shared" si="23"/>
        <v>0</v>
      </c>
      <c r="BX8" s="36">
        <f t="shared" si="23"/>
        <v>0</v>
      </c>
      <c r="BY8" s="36">
        <f t="shared" si="23"/>
        <v>0</v>
      </c>
      <c r="BZ8" s="36">
        <f t="shared" ref="BZ8:CR8" si="31">SUM(BZ3,BZ7)</f>
        <v>0</v>
      </c>
      <c r="CA8" s="36">
        <f t="shared" si="31"/>
        <v>0</v>
      </c>
      <c r="CB8" s="36">
        <f t="shared" si="31"/>
        <v>0</v>
      </c>
      <c r="CC8" s="36">
        <f t="shared" si="31"/>
        <v>0</v>
      </c>
      <c r="CD8" s="36">
        <f t="shared" si="31"/>
        <v>0</v>
      </c>
      <c r="CE8" s="36">
        <f t="shared" si="31"/>
        <v>0</v>
      </c>
      <c r="CF8" s="36">
        <f t="shared" si="31"/>
        <v>0</v>
      </c>
      <c r="CG8" s="36">
        <f t="shared" si="31"/>
        <v>0</v>
      </c>
      <c r="CH8" s="36">
        <f t="shared" si="31"/>
        <v>0</v>
      </c>
      <c r="CI8" s="36">
        <f t="shared" si="31"/>
        <v>0</v>
      </c>
      <c r="CJ8" s="36">
        <f t="shared" si="31"/>
        <v>0</v>
      </c>
      <c r="CK8" s="36">
        <f t="shared" si="31"/>
        <v>0</v>
      </c>
      <c r="CL8" s="36">
        <f t="shared" si="31"/>
        <v>0</v>
      </c>
      <c r="CM8" s="36">
        <f t="shared" si="31"/>
        <v>0</v>
      </c>
      <c r="CN8" s="36">
        <f t="shared" si="31"/>
        <v>0</v>
      </c>
      <c r="CO8" s="36">
        <f t="shared" si="31"/>
        <v>0</v>
      </c>
      <c r="CP8" s="36">
        <f t="shared" si="31"/>
        <v>0</v>
      </c>
      <c r="CQ8" s="36">
        <f t="shared" si="31"/>
        <v>0</v>
      </c>
      <c r="CR8" s="36">
        <f t="shared" si="31"/>
        <v>0</v>
      </c>
      <c r="CS8" s="36">
        <f>SUM(CS3,CS7)</f>
        <v>225001206.51000011</v>
      </c>
    </row>
    <row r="9" spans="1:97" ht="18" customHeight="1">
      <c r="A9" s="10" t="s">
        <v>4</v>
      </c>
      <c r="B9" s="11">
        <f t="shared" ref="B9:C9" si="32">SUM(B11:B12)</f>
        <v>213880300</v>
      </c>
      <c r="C9" s="37">
        <f t="shared" si="32"/>
        <v>0</v>
      </c>
      <c r="D9" s="37">
        <f t="shared" ref="D9" si="33">SUM(D11:D12)</f>
        <v>17504.330000000002</v>
      </c>
      <c r="E9" s="37">
        <f t="shared" ref="E9" si="34">SUM(E11:E12)</f>
        <v>0</v>
      </c>
      <c r="F9" s="65">
        <f t="shared" ref="F9:H9" si="35">SUM(F11:F12)</f>
        <v>-2318702.4900000002</v>
      </c>
      <c r="G9" s="37">
        <f t="shared" si="35"/>
        <v>154134.78</v>
      </c>
      <c r="H9" s="37">
        <f t="shared" si="35"/>
        <v>38677.99</v>
      </c>
      <c r="I9" s="37">
        <f t="shared" ref="I9:K9" si="36">SUM(I11:I12)</f>
        <v>17000</v>
      </c>
      <c r="J9" s="37">
        <f t="shared" si="36"/>
        <v>1403362</v>
      </c>
      <c r="K9" s="37">
        <f t="shared" si="36"/>
        <v>0</v>
      </c>
      <c r="L9" s="37">
        <f t="shared" ref="L9:O9" si="37">SUM(L11:L12)</f>
        <v>150472</v>
      </c>
      <c r="M9" s="37">
        <f t="shared" si="37"/>
        <v>138063.4</v>
      </c>
      <c r="N9" s="37">
        <f t="shared" si="37"/>
        <v>0</v>
      </c>
      <c r="O9" s="37">
        <f t="shared" si="37"/>
        <v>1594702.27</v>
      </c>
      <c r="P9" s="37">
        <f t="shared" ref="P9:R9" si="38">SUM(P11:P12)</f>
        <v>17244.580000000002</v>
      </c>
      <c r="Q9" s="37">
        <f t="shared" si="38"/>
        <v>0</v>
      </c>
      <c r="R9" s="37">
        <f t="shared" si="38"/>
        <v>878908.55999999994</v>
      </c>
      <c r="S9" s="37">
        <f t="shared" ref="S9:T9" si="39">SUM(S11:S12)</f>
        <v>137170</v>
      </c>
      <c r="T9" s="37">
        <f t="shared" si="39"/>
        <v>0</v>
      </c>
      <c r="U9" s="37">
        <f t="shared" ref="U9:BY9" si="40">SUM(U11:U12)</f>
        <v>0</v>
      </c>
      <c r="V9" s="37">
        <f t="shared" si="40"/>
        <v>17272.13</v>
      </c>
      <c r="W9" s="37">
        <f t="shared" si="40"/>
        <v>58281.2</v>
      </c>
      <c r="X9" s="37">
        <f t="shared" si="40"/>
        <v>0</v>
      </c>
      <c r="Y9" s="37">
        <f t="shared" si="40"/>
        <v>2650877.17</v>
      </c>
      <c r="Z9" s="37">
        <f t="shared" si="40"/>
        <v>153811.03</v>
      </c>
      <c r="AA9" s="37">
        <f t="shared" si="40"/>
        <v>918196.52</v>
      </c>
      <c r="AB9" s="37">
        <f t="shared" si="40"/>
        <v>0</v>
      </c>
      <c r="AC9" s="37">
        <f t="shared" si="40"/>
        <v>2044.31</v>
      </c>
      <c r="AD9" s="37">
        <f t="shared" si="40"/>
        <v>0</v>
      </c>
      <c r="AE9" s="37">
        <f t="shared" si="40"/>
        <v>25273.34</v>
      </c>
      <c r="AF9" s="37">
        <f t="shared" si="40"/>
        <v>185400</v>
      </c>
      <c r="AG9" s="37">
        <f t="shared" si="40"/>
        <v>0</v>
      </c>
      <c r="AH9" s="37">
        <f t="shared" si="40"/>
        <v>0</v>
      </c>
      <c r="AI9" s="37">
        <f t="shared" si="40"/>
        <v>383145</v>
      </c>
      <c r="AJ9" s="37">
        <f t="shared" si="40"/>
        <v>624629.34000000008</v>
      </c>
      <c r="AK9" s="37">
        <f t="shared" si="40"/>
        <v>155273</v>
      </c>
      <c r="AL9" s="37">
        <f t="shared" si="40"/>
        <v>59300</v>
      </c>
      <c r="AM9" s="37">
        <f t="shared" si="40"/>
        <v>0</v>
      </c>
      <c r="AN9" s="37">
        <f t="shared" ref="AN9:AP9" si="41">SUM(AN11:AN12)</f>
        <v>41547.589999999997</v>
      </c>
      <c r="AO9" s="37">
        <f t="shared" si="41"/>
        <v>235870.11</v>
      </c>
      <c r="AP9" s="37">
        <f t="shared" si="41"/>
        <v>0</v>
      </c>
      <c r="AQ9" s="37">
        <f t="shared" ref="AQ9:AU9" si="42">SUM(AQ11:AQ12)</f>
        <v>216954.93</v>
      </c>
      <c r="AR9" s="37">
        <f t="shared" si="42"/>
        <v>0</v>
      </c>
      <c r="AS9" s="37">
        <f t="shared" si="42"/>
        <v>0</v>
      </c>
      <c r="AT9" s="37">
        <f t="shared" si="42"/>
        <v>157651</v>
      </c>
      <c r="AU9" s="65">
        <f t="shared" si="42"/>
        <v>-899386.27</v>
      </c>
      <c r="AV9" s="37">
        <f t="shared" ref="AV9:AY9" si="43">SUM(AV11:AV12)</f>
        <v>0</v>
      </c>
      <c r="AW9" s="37">
        <f t="shared" si="43"/>
        <v>0</v>
      </c>
      <c r="AX9" s="37">
        <f t="shared" si="43"/>
        <v>21614.46</v>
      </c>
      <c r="AY9" s="37">
        <f t="shared" si="43"/>
        <v>614</v>
      </c>
      <c r="AZ9" s="37">
        <f t="shared" ref="AZ9:BB9" si="44">SUM(AZ11:AZ12)</f>
        <v>0</v>
      </c>
      <c r="BA9" s="37">
        <f t="shared" si="44"/>
        <v>151778.07999999999</v>
      </c>
      <c r="BB9" s="37">
        <f t="shared" si="44"/>
        <v>3646.68</v>
      </c>
      <c r="BC9" s="37">
        <f t="shared" ref="BC9:BE9" si="45">SUM(BC11:BC12)</f>
        <v>0</v>
      </c>
      <c r="BD9" s="37">
        <f t="shared" si="45"/>
        <v>20874.87</v>
      </c>
      <c r="BE9" s="65">
        <f t="shared" si="45"/>
        <v>-54543</v>
      </c>
      <c r="BF9" s="37">
        <f t="shared" ref="BF9:BI9" si="46">SUM(BF11:BF12)</f>
        <v>0</v>
      </c>
      <c r="BG9" s="65">
        <f t="shared" si="46"/>
        <v>-608620.36</v>
      </c>
      <c r="BH9" s="37">
        <f t="shared" si="46"/>
        <v>155853</v>
      </c>
      <c r="BI9" s="37">
        <f t="shared" si="46"/>
        <v>395015</v>
      </c>
      <c r="BJ9" s="37">
        <f t="shared" ref="BJ9" si="47">SUM(BJ11:BJ12)</f>
        <v>0</v>
      </c>
      <c r="BK9" s="37">
        <f t="shared" si="40"/>
        <v>0</v>
      </c>
      <c r="BL9" s="37">
        <f t="shared" si="40"/>
        <v>0</v>
      </c>
      <c r="BM9" s="37">
        <f t="shared" si="40"/>
        <v>0</v>
      </c>
      <c r="BN9" s="37">
        <f t="shared" si="40"/>
        <v>0</v>
      </c>
      <c r="BO9" s="37">
        <f t="shared" si="40"/>
        <v>0</v>
      </c>
      <c r="BP9" s="37">
        <f t="shared" si="40"/>
        <v>0</v>
      </c>
      <c r="BQ9" s="37">
        <f t="shared" si="40"/>
        <v>0</v>
      </c>
      <c r="BR9" s="37">
        <f t="shared" si="40"/>
        <v>0</v>
      </c>
      <c r="BS9" s="37">
        <f t="shared" si="40"/>
        <v>0</v>
      </c>
      <c r="BT9" s="37">
        <f t="shared" si="40"/>
        <v>0</v>
      </c>
      <c r="BU9" s="37">
        <f t="shared" si="40"/>
        <v>0</v>
      </c>
      <c r="BV9" s="37">
        <f t="shared" si="40"/>
        <v>0</v>
      </c>
      <c r="BW9" s="37">
        <f t="shared" si="40"/>
        <v>0</v>
      </c>
      <c r="BX9" s="37">
        <f t="shared" si="40"/>
        <v>0</v>
      </c>
      <c r="BY9" s="37">
        <f t="shared" si="40"/>
        <v>0</v>
      </c>
      <c r="BZ9" s="37">
        <f t="shared" ref="BZ9:CR9" si="48">SUM(BZ11:BZ12)</f>
        <v>0</v>
      </c>
      <c r="CA9" s="37">
        <f t="shared" si="48"/>
        <v>0</v>
      </c>
      <c r="CB9" s="37">
        <f t="shared" si="48"/>
        <v>0</v>
      </c>
      <c r="CC9" s="37">
        <f t="shared" si="48"/>
        <v>0</v>
      </c>
      <c r="CD9" s="37">
        <f t="shared" si="48"/>
        <v>0</v>
      </c>
      <c r="CE9" s="37">
        <f t="shared" si="48"/>
        <v>0</v>
      </c>
      <c r="CF9" s="37">
        <f t="shared" si="48"/>
        <v>0</v>
      </c>
      <c r="CG9" s="37">
        <f t="shared" si="48"/>
        <v>0</v>
      </c>
      <c r="CH9" s="37">
        <f t="shared" si="48"/>
        <v>0</v>
      </c>
      <c r="CI9" s="37">
        <f t="shared" si="48"/>
        <v>0</v>
      </c>
      <c r="CJ9" s="37">
        <f t="shared" si="48"/>
        <v>0</v>
      </c>
      <c r="CK9" s="37">
        <f t="shared" si="48"/>
        <v>0</v>
      </c>
      <c r="CL9" s="37">
        <f t="shared" si="48"/>
        <v>0</v>
      </c>
      <c r="CM9" s="37">
        <f t="shared" si="48"/>
        <v>0</v>
      </c>
      <c r="CN9" s="37">
        <f t="shared" si="48"/>
        <v>0</v>
      </c>
      <c r="CO9" s="37">
        <f t="shared" si="48"/>
        <v>0</v>
      </c>
      <c r="CP9" s="37">
        <f t="shared" si="48"/>
        <v>0</v>
      </c>
      <c r="CQ9" s="37">
        <f t="shared" si="48"/>
        <v>0</v>
      </c>
      <c r="CR9" s="37">
        <f t="shared" si="48"/>
        <v>0</v>
      </c>
      <c r="CS9" s="37">
        <f>SUM(CS11:CS12)</f>
        <v>221181210.5500001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41547.589999999997</v>
      </c>
      <c r="AO11" s="34">
        <v>235870.11</v>
      </c>
      <c r="AP11" s="34">
        <v>0</v>
      </c>
      <c r="AQ11" s="34">
        <v>216954.93</v>
      </c>
      <c r="AR11" s="34">
        <v>0</v>
      </c>
      <c r="AS11" s="34">
        <v>0</v>
      </c>
      <c r="AT11" s="34">
        <v>157651</v>
      </c>
      <c r="AU11" s="34">
        <v>166300</v>
      </c>
      <c r="AV11" s="34">
        <v>0</v>
      </c>
      <c r="AW11" s="34">
        <v>0</v>
      </c>
      <c r="AX11" s="34">
        <v>21614.46</v>
      </c>
      <c r="AY11" s="34">
        <v>614</v>
      </c>
      <c r="AZ11" s="34">
        <v>0</v>
      </c>
      <c r="BA11" s="34">
        <v>151778.07999999999</v>
      </c>
      <c r="BB11" s="34">
        <v>3646.68</v>
      </c>
      <c r="BC11" s="34">
        <v>0</v>
      </c>
      <c r="BD11" s="34">
        <v>20874.87</v>
      </c>
      <c r="BE11" s="59">
        <v>-54543</v>
      </c>
      <c r="BF11" s="34">
        <v>0</v>
      </c>
      <c r="BG11" s="34">
        <v>347745.89</v>
      </c>
      <c r="BH11" s="34">
        <v>155853</v>
      </c>
      <c r="BI11" s="59">
        <v>-24985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191222498.59000009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59">
        <v>-1065686.27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59">
        <v>-956366.25</v>
      </c>
      <c r="BH12" s="34">
        <v>0</v>
      </c>
      <c r="BI12" s="34">
        <v>420000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29958711.959999997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3819995.96</v>
      </c>
    </row>
    <row r="14" spans="1:97" ht="27" customHeight="1" thickBot="1">
      <c r="A14" s="14" t="s">
        <v>3</v>
      </c>
      <c r="B14" s="15">
        <f t="shared" ref="B14:C14" si="49">SUM(B9,B13)</f>
        <v>217700296</v>
      </c>
      <c r="C14" s="36">
        <f t="shared" si="49"/>
        <v>0</v>
      </c>
      <c r="D14" s="36">
        <f t="shared" ref="D14:E14" si="50">SUM(D9,D13)</f>
        <v>17504.330000000002</v>
      </c>
      <c r="E14" s="36">
        <f t="shared" si="50"/>
        <v>0</v>
      </c>
      <c r="F14" s="64">
        <f t="shared" ref="F14:H14" si="51">SUM(F9,F13)</f>
        <v>-2318702.4900000002</v>
      </c>
      <c r="G14" s="36">
        <f t="shared" si="51"/>
        <v>154134.78</v>
      </c>
      <c r="H14" s="36">
        <f t="shared" si="51"/>
        <v>38677.99</v>
      </c>
      <c r="I14" s="36">
        <f t="shared" ref="I14:K14" si="52">SUM(I9,I13)</f>
        <v>17000</v>
      </c>
      <c r="J14" s="36">
        <f t="shared" si="52"/>
        <v>1403362</v>
      </c>
      <c r="K14" s="36">
        <f t="shared" si="52"/>
        <v>0</v>
      </c>
      <c r="L14" s="36">
        <f t="shared" ref="L14:O14" si="53">SUM(L9,L13)</f>
        <v>150472</v>
      </c>
      <c r="M14" s="36">
        <f t="shared" si="53"/>
        <v>138063.4</v>
      </c>
      <c r="N14" s="36">
        <f t="shared" si="53"/>
        <v>0</v>
      </c>
      <c r="O14" s="36">
        <f t="shared" si="53"/>
        <v>1594702.27</v>
      </c>
      <c r="P14" s="36">
        <f t="shared" ref="P14:R14" si="54">SUM(P9,P13)</f>
        <v>17244.580000000002</v>
      </c>
      <c r="Q14" s="36">
        <f t="shared" si="54"/>
        <v>0</v>
      </c>
      <c r="R14" s="36">
        <f t="shared" si="54"/>
        <v>878908.5199999999</v>
      </c>
      <c r="S14" s="36">
        <f t="shared" ref="S14:T14" si="55">SUM(S9,S13)</f>
        <v>137170</v>
      </c>
      <c r="T14" s="36">
        <f t="shared" si="55"/>
        <v>0</v>
      </c>
      <c r="U14" s="36">
        <f t="shared" ref="U14:BY14" si="56">SUM(U9,U13)</f>
        <v>0</v>
      </c>
      <c r="V14" s="36">
        <f t="shared" si="56"/>
        <v>17272.13</v>
      </c>
      <c r="W14" s="36">
        <f t="shared" si="56"/>
        <v>58281.2</v>
      </c>
      <c r="X14" s="36">
        <f t="shared" si="56"/>
        <v>0</v>
      </c>
      <c r="Y14" s="36">
        <f t="shared" si="56"/>
        <v>2650877.17</v>
      </c>
      <c r="Z14" s="36">
        <f t="shared" si="56"/>
        <v>153811.03</v>
      </c>
      <c r="AA14" s="36">
        <f t="shared" si="56"/>
        <v>918196.52</v>
      </c>
      <c r="AB14" s="36">
        <f t="shared" si="56"/>
        <v>0</v>
      </c>
      <c r="AC14" s="36">
        <f t="shared" si="56"/>
        <v>2044.31</v>
      </c>
      <c r="AD14" s="36">
        <f t="shared" si="56"/>
        <v>0</v>
      </c>
      <c r="AE14" s="36">
        <f t="shared" si="56"/>
        <v>25273.34</v>
      </c>
      <c r="AF14" s="36">
        <f t="shared" si="56"/>
        <v>185400</v>
      </c>
      <c r="AG14" s="36">
        <f t="shared" si="56"/>
        <v>0</v>
      </c>
      <c r="AH14" s="36">
        <f t="shared" si="56"/>
        <v>0</v>
      </c>
      <c r="AI14" s="36">
        <f t="shared" si="56"/>
        <v>383145</v>
      </c>
      <c r="AJ14" s="36">
        <f t="shared" si="56"/>
        <v>624629.34000000008</v>
      </c>
      <c r="AK14" s="36">
        <f t="shared" si="56"/>
        <v>155273</v>
      </c>
      <c r="AL14" s="36">
        <f t="shared" si="56"/>
        <v>59300</v>
      </c>
      <c r="AM14" s="36">
        <f t="shared" si="56"/>
        <v>0</v>
      </c>
      <c r="AN14" s="36">
        <f t="shared" ref="AN14:AP14" si="57">SUM(AN9,AN13)</f>
        <v>41547.589999999997</v>
      </c>
      <c r="AO14" s="36">
        <f t="shared" si="57"/>
        <v>235870.11</v>
      </c>
      <c r="AP14" s="36">
        <f t="shared" si="57"/>
        <v>0</v>
      </c>
      <c r="AQ14" s="36">
        <f t="shared" ref="AQ14:AU14" si="58">SUM(AQ9,AQ13)</f>
        <v>216954.93</v>
      </c>
      <c r="AR14" s="36">
        <f t="shared" si="58"/>
        <v>0</v>
      </c>
      <c r="AS14" s="36">
        <f t="shared" si="58"/>
        <v>0</v>
      </c>
      <c r="AT14" s="36">
        <f t="shared" si="58"/>
        <v>157651</v>
      </c>
      <c r="AU14" s="64">
        <f t="shared" si="58"/>
        <v>-899386.27</v>
      </c>
      <c r="AV14" s="36">
        <f t="shared" ref="AV14:AY14" si="59">SUM(AV9,AV13)</f>
        <v>0</v>
      </c>
      <c r="AW14" s="36">
        <f t="shared" si="59"/>
        <v>0</v>
      </c>
      <c r="AX14" s="36">
        <f t="shared" si="59"/>
        <v>21614.46</v>
      </c>
      <c r="AY14" s="36">
        <f t="shared" si="59"/>
        <v>614</v>
      </c>
      <c r="AZ14" s="36">
        <f t="shared" ref="AZ14:BB14" si="60">SUM(AZ9,AZ13)</f>
        <v>0</v>
      </c>
      <c r="BA14" s="36">
        <f t="shared" si="60"/>
        <v>151778.07999999999</v>
      </c>
      <c r="BB14" s="36">
        <f t="shared" si="60"/>
        <v>3646.68</v>
      </c>
      <c r="BC14" s="36">
        <f t="shared" ref="BC14:BE14" si="61">SUM(BC9,BC13)</f>
        <v>0</v>
      </c>
      <c r="BD14" s="36">
        <f t="shared" si="61"/>
        <v>20874.87</v>
      </c>
      <c r="BE14" s="64">
        <f t="shared" si="61"/>
        <v>-54543</v>
      </c>
      <c r="BF14" s="36">
        <f t="shared" ref="BF14:BI14" si="62">SUM(BF9,BF13)</f>
        <v>0</v>
      </c>
      <c r="BG14" s="64">
        <f t="shared" si="62"/>
        <v>-608620.36</v>
      </c>
      <c r="BH14" s="36">
        <f t="shared" si="62"/>
        <v>155853</v>
      </c>
      <c r="BI14" s="36">
        <f t="shared" si="62"/>
        <v>395015</v>
      </c>
      <c r="BJ14" s="36">
        <f t="shared" ref="BJ14" si="63">SUM(BJ9,BJ13)</f>
        <v>0</v>
      </c>
      <c r="BK14" s="36">
        <f t="shared" si="56"/>
        <v>0</v>
      </c>
      <c r="BL14" s="36">
        <f t="shared" si="56"/>
        <v>0</v>
      </c>
      <c r="BM14" s="36">
        <f t="shared" si="56"/>
        <v>0</v>
      </c>
      <c r="BN14" s="36">
        <f t="shared" si="56"/>
        <v>0</v>
      </c>
      <c r="BO14" s="36">
        <f t="shared" si="56"/>
        <v>0</v>
      </c>
      <c r="BP14" s="36">
        <f t="shared" si="56"/>
        <v>0</v>
      </c>
      <c r="BQ14" s="36">
        <f t="shared" si="56"/>
        <v>0</v>
      </c>
      <c r="BR14" s="36">
        <f t="shared" si="56"/>
        <v>0</v>
      </c>
      <c r="BS14" s="36">
        <f t="shared" si="56"/>
        <v>0</v>
      </c>
      <c r="BT14" s="36">
        <f t="shared" si="56"/>
        <v>0</v>
      </c>
      <c r="BU14" s="36">
        <f t="shared" si="56"/>
        <v>0</v>
      </c>
      <c r="BV14" s="36">
        <f t="shared" si="56"/>
        <v>0</v>
      </c>
      <c r="BW14" s="36">
        <f t="shared" si="56"/>
        <v>0</v>
      </c>
      <c r="BX14" s="36">
        <f t="shared" si="56"/>
        <v>0</v>
      </c>
      <c r="BY14" s="36">
        <f t="shared" si="56"/>
        <v>0</v>
      </c>
      <c r="BZ14" s="36">
        <f t="shared" ref="BZ14:CR14" si="64">SUM(BZ9,BZ13)</f>
        <v>0</v>
      </c>
      <c r="CA14" s="36">
        <f t="shared" si="64"/>
        <v>0</v>
      </c>
      <c r="CB14" s="36">
        <f t="shared" si="64"/>
        <v>0</v>
      </c>
      <c r="CC14" s="36">
        <f t="shared" si="64"/>
        <v>0</v>
      </c>
      <c r="CD14" s="36">
        <f t="shared" si="64"/>
        <v>0</v>
      </c>
      <c r="CE14" s="36">
        <f t="shared" si="64"/>
        <v>0</v>
      </c>
      <c r="CF14" s="36">
        <f t="shared" si="64"/>
        <v>0</v>
      </c>
      <c r="CG14" s="36">
        <f t="shared" si="64"/>
        <v>0</v>
      </c>
      <c r="CH14" s="36">
        <f t="shared" si="64"/>
        <v>0</v>
      </c>
      <c r="CI14" s="36">
        <f t="shared" si="64"/>
        <v>0</v>
      </c>
      <c r="CJ14" s="36">
        <f t="shared" si="64"/>
        <v>0</v>
      </c>
      <c r="CK14" s="36">
        <f t="shared" si="64"/>
        <v>0</v>
      </c>
      <c r="CL14" s="36">
        <f t="shared" si="64"/>
        <v>0</v>
      </c>
      <c r="CM14" s="36">
        <f t="shared" si="64"/>
        <v>0</v>
      </c>
      <c r="CN14" s="36">
        <f t="shared" si="64"/>
        <v>0</v>
      </c>
      <c r="CO14" s="36">
        <f t="shared" si="64"/>
        <v>0</v>
      </c>
      <c r="CP14" s="36">
        <f t="shared" si="64"/>
        <v>0</v>
      </c>
      <c r="CQ14" s="36">
        <f t="shared" si="64"/>
        <v>0</v>
      </c>
      <c r="CR14" s="36">
        <f t="shared" si="64"/>
        <v>0</v>
      </c>
      <c r="CS14" s="36">
        <f>SUM(CS9,CS13)</f>
        <v>225001206.51000011</v>
      </c>
    </row>
    <row r="15" spans="1:97" ht="18" customHeight="1">
      <c r="A15" s="12" t="s">
        <v>11</v>
      </c>
      <c r="B15" s="13">
        <f t="shared" ref="B15:C15" si="65">+B3-B9</f>
        <v>-18548300</v>
      </c>
      <c r="C15" s="38">
        <f t="shared" si="65"/>
        <v>0</v>
      </c>
      <c r="D15" s="38">
        <f t="shared" ref="D15:E15" si="66">+D3-D9</f>
        <v>0</v>
      </c>
      <c r="E15" s="38">
        <f t="shared" si="66"/>
        <v>0</v>
      </c>
      <c r="F15" s="38">
        <f t="shared" ref="F15:H15" si="67">+F3-F9</f>
        <v>1784275.0000000002</v>
      </c>
      <c r="G15" s="38">
        <f t="shared" si="67"/>
        <v>0</v>
      </c>
      <c r="H15" s="38">
        <f t="shared" si="67"/>
        <v>0</v>
      </c>
      <c r="I15" s="38">
        <f t="shared" ref="I15:K15" si="68">+I3-I9</f>
        <v>0</v>
      </c>
      <c r="J15" s="38">
        <f t="shared" si="68"/>
        <v>0</v>
      </c>
      <c r="K15" s="38">
        <f t="shared" si="68"/>
        <v>0</v>
      </c>
      <c r="L15" s="38">
        <f t="shared" ref="L15:O15" si="69">+L3-L9</f>
        <v>0</v>
      </c>
      <c r="M15" s="38">
        <f t="shared" si="69"/>
        <v>0</v>
      </c>
      <c r="N15" s="38">
        <f t="shared" si="69"/>
        <v>0</v>
      </c>
      <c r="O15" s="38">
        <f t="shared" si="69"/>
        <v>0</v>
      </c>
      <c r="P15" s="38">
        <f t="shared" ref="P15:R15" si="70">+P3-P9</f>
        <v>0</v>
      </c>
      <c r="Q15" s="38">
        <f t="shared" si="70"/>
        <v>0</v>
      </c>
      <c r="R15" s="38">
        <f t="shared" si="70"/>
        <v>245425.64</v>
      </c>
      <c r="S15" s="38">
        <f t="shared" ref="S15:T15" si="71">+S3-S9</f>
        <v>0</v>
      </c>
      <c r="T15" s="38">
        <f t="shared" si="71"/>
        <v>0</v>
      </c>
      <c r="U15" s="38">
        <f t="shared" ref="U15:BY15" si="72">+U3-U9</f>
        <v>0</v>
      </c>
      <c r="V15" s="38">
        <f t="shared" si="72"/>
        <v>0</v>
      </c>
      <c r="W15" s="38">
        <f t="shared" si="72"/>
        <v>0</v>
      </c>
      <c r="X15" s="38">
        <f t="shared" si="72"/>
        <v>0</v>
      </c>
      <c r="Y15" s="40">
        <f t="shared" si="72"/>
        <v>-2297877.17</v>
      </c>
      <c r="Z15" s="38">
        <f t="shared" si="72"/>
        <v>0</v>
      </c>
      <c r="AA15" s="38">
        <f t="shared" si="72"/>
        <v>0</v>
      </c>
      <c r="AB15" s="38">
        <f t="shared" si="72"/>
        <v>0</v>
      </c>
      <c r="AC15" s="38">
        <f t="shared" si="72"/>
        <v>0</v>
      </c>
      <c r="AD15" s="40">
        <f t="shared" si="72"/>
        <v>0</v>
      </c>
      <c r="AE15" s="38">
        <f t="shared" si="72"/>
        <v>0</v>
      </c>
      <c r="AF15" s="38">
        <f t="shared" si="72"/>
        <v>0</v>
      </c>
      <c r="AG15" s="38">
        <f t="shared" si="72"/>
        <v>0</v>
      </c>
      <c r="AH15" s="38">
        <f t="shared" si="72"/>
        <v>0</v>
      </c>
      <c r="AI15" s="38">
        <f t="shared" si="72"/>
        <v>0</v>
      </c>
      <c r="AJ15" s="40">
        <f t="shared" si="72"/>
        <v>-555192.32000000007</v>
      </c>
      <c r="AK15" s="38">
        <f t="shared" si="72"/>
        <v>0</v>
      </c>
      <c r="AL15" s="38">
        <f t="shared" si="72"/>
        <v>0</v>
      </c>
      <c r="AM15" s="38">
        <f t="shared" si="72"/>
        <v>0</v>
      </c>
      <c r="AN15" s="38">
        <f t="shared" ref="AN15:AP15" si="73">+AN3-AN9</f>
        <v>0</v>
      </c>
      <c r="AO15" s="38">
        <f t="shared" si="73"/>
        <v>0</v>
      </c>
      <c r="AP15" s="38">
        <f t="shared" si="73"/>
        <v>0</v>
      </c>
      <c r="AQ15" s="38">
        <f t="shared" ref="AQ15:AU15" si="74">+AQ3-AQ9</f>
        <v>0</v>
      </c>
      <c r="AR15" s="38">
        <f t="shared" si="74"/>
        <v>0</v>
      </c>
      <c r="AS15" s="38">
        <f t="shared" si="74"/>
        <v>0</v>
      </c>
      <c r="AT15" s="38">
        <f t="shared" si="74"/>
        <v>0</v>
      </c>
      <c r="AU15" s="38">
        <f t="shared" si="74"/>
        <v>34500</v>
      </c>
      <c r="AV15" s="38">
        <f t="shared" ref="AV15:AY15" si="75">+AV3-AV9</f>
        <v>0</v>
      </c>
      <c r="AW15" s="38">
        <f t="shared" si="75"/>
        <v>0</v>
      </c>
      <c r="AX15" s="38">
        <f t="shared" si="75"/>
        <v>0</v>
      </c>
      <c r="AY15" s="38">
        <f t="shared" si="75"/>
        <v>0</v>
      </c>
      <c r="AZ15" s="38">
        <f t="shared" ref="AZ15:BB15" si="76">+AZ3-AZ9</f>
        <v>0</v>
      </c>
      <c r="BA15" s="38">
        <f t="shared" si="76"/>
        <v>0</v>
      </c>
      <c r="BB15" s="38">
        <f t="shared" si="76"/>
        <v>0</v>
      </c>
      <c r="BC15" s="38">
        <f t="shared" ref="BC15:BE15" si="77">+BC3-BC9</f>
        <v>0</v>
      </c>
      <c r="BD15" s="38">
        <f t="shared" si="77"/>
        <v>0</v>
      </c>
      <c r="BE15" s="38">
        <f t="shared" si="77"/>
        <v>0</v>
      </c>
      <c r="BF15" s="38">
        <f t="shared" ref="BF15:BI15" si="78">+BF3-BF9</f>
        <v>0</v>
      </c>
      <c r="BG15" s="38">
        <f t="shared" si="78"/>
        <v>1602538.6600000001</v>
      </c>
      <c r="BH15" s="38">
        <f t="shared" si="78"/>
        <v>0</v>
      </c>
      <c r="BI15" s="38">
        <f t="shared" si="78"/>
        <v>0</v>
      </c>
      <c r="BJ15" s="38">
        <f t="shared" ref="BJ15" si="79">+BJ3-BJ9</f>
        <v>0</v>
      </c>
      <c r="BK15" s="38">
        <f t="shared" si="72"/>
        <v>0</v>
      </c>
      <c r="BL15" s="38">
        <f t="shared" si="72"/>
        <v>0</v>
      </c>
      <c r="BM15" s="38">
        <f t="shared" si="72"/>
        <v>0</v>
      </c>
      <c r="BN15" s="38">
        <f t="shared" si="72"/>
        <v>0</v>
      </c>
      <c r="BO15" s="38">
        <f t="shared" si="72"/>
        <v>0</v>
      </c>
      <c r="BP15" s="38">
        <f t="shared" si="72"/>
        <v>0</v>
      </c>
      <c r="BQ15" s="38">
        <f t="shared" si="72"/>
        <v>0</v>
      </c>
      <c r="BR15" s="38">
        <f t="shared" si="72"/>
        <v>0</v>
      </c>
      <c r="BS15" s="38">
        <f t="shared" si="72"/>
        <v>0</v>
      </c>
      <c r="BT15" s="38">
        <f t="shared" si="72"/>
        <v>0</v>
      </c>
      <c r="BU15" s="38">
        <f t="shared" si="72"/>
        <v>0</v>
      </c>
      <c r="BV15" s="38">
        <f t="shared" si="72"/>
        <v>0</v>
      </c>
      <c r="BW15" s="38">
        <f t="shared" si="72"/>
        <v>0</v>
      </c>
      <c r="BX15" s="38">
        <f t="shared" si="72"/>
        <v>0</v>
      </c>
      <c r="BY15" s="38">
        <f t="shared" si="72"/>
        <v>0</v>
      </c>
      <c r="BZ15" s="38">
        <f t="shared" ref="BZ15:CR15" si="80">+BZ3-BZ9</f>
        <v>0</v>
      </c>
      <c r="CA15" s="38">
        <f t="shared" si="80"/>
        <v>0</v>
      </c>
      <c r="CB15" s="38">
        <f t="shared" si="80"/>
        <v>0</v>
      </c>
      <c r="CC15" s="38">
        <f t="shared" si="80"/>
        <v>0</v>
      </c>
      <c r="CD15" s="38">
        <f t="shared" si="80"/>
        <v>0</v>
      </c>
      <c r="CE15" s="38">
        <f t="shared" si="80"/>
        <v>0</v>
      </c>
      <c r="CF15" s="38">
        <f t="shared" si="80"/>
        <v>0</v>
      </c>
      <c r="CG15" s="38">
        <f t="shared" si="80"/>
        <v>0</v>
      </c>
      <c r="CH15" s="38">
        <f t="shared" si="80"/>
        <v>0</v>
      </c>
      <c r="CI15" s="38">
        <f t="shared" si="80"/>
        <v>0</v>
      </c>
      <c r="CJ15" s="38">
        <f t="shared" si="80"/>
        <v>0</v>
      </c>
      <c r="CK15" s="38">
        <f t="shared" si="80"/>
        <v>0</v>
      </c>
      <c r="CL15" s="38">
        <f t="shared" si="80"/>
        <v>0</v>
      </c>
      <c r="CM15" s="38">
        <f t="shared" si="80"/>
        <v>0</v>
      </c>
      <c r="CN15" s="38">
        <f t="shared" si="80"/>
        <v>0</v>
      </c>
      <c r="CO15" s="38">
        <f t="shared" si="80"/>
        <v>0</v>
      </c>
      <c r="CP15" s="38">
        <f t="shared" si="80"/>
        <v>0</v>
      </c>
      <c r="CQ15" s="38">
        <f t="shared" si="80"/>
        <v>0</v>
      </c>
      <c r="CR15" s="38">
        <f t="shared" si="80"/>
        <v>0</v>
      </c>
      <c r="CS15" s="40">
        <f>+CS3-CS9</f>
        <v>-17734630.189999998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81">SUM(B19:B20)</f>
        <v>1400000</v>
      </c>
      <c r="C17" s="43">
        <f t="shared" si="81"/>
        <v>0</v>
      </c>
      <c r="D17" s="43">
        <f t="shared" ref="D17" si="82">SUM(D19:D20)</f>
        <v>0</v>
      </c>
      <c r="E17" s="43">
        <f t="shared" ref="E17" si="83">SUM(E19:E20)</f>
        <v>0</v>
      </c>
      <c r="F17" s="43">
        <f t="shared" ref="F17:H17" si="84">SUM(F19:F20)</f>
        <v>0</v>
      </c>
      <c r="G17" s="43">
        <f t="shared" si="84"/>
        <v>0</v>
      </c>
      <c r="H17" s="43">
        <f t="shared" si="84"/>
        <v>0</v>
      </c>
      <c r="I17" s="43">
        <f t="shared" ref="I17:K17" si="85">SUM(I19:I20)</f>
        <v>0</v>
      </c>
      <c r="J17" s="43">
        <f t="shared" si="85"/>
        <v>0</v>
      </c>
      <c r="K17" s="43">
        <f t="shared" si="85"/>
        <v>0</v>
      </c>
      <c r="L17" s="43">
        <f t="shared" ref="L17:O17" si="86">SUM(L19:L20)</f>
        <v>0</v>
      </c>
      <c r="M17" s="43">
        <f t="shared" si="86"/>
        <v>0</v>
      </c>
      <c r="N17" s="43">
        <f t="shared" si="86"/>
        <v>0</v>
      </c>
      <c r="O17" s="43">
        <f t="shared" si="86"/>
        <v>0</v>
      </c>
      <c r="P17" s="43">
        <f t="shared" ref="P17:R17" si="87">SUM(P19:P20)</f>
        <v>0</v>
      </c>
      <c r="Q17" s="43">
        <f t="shared" si="87"/>
        <v>0</v>
      </c>
      <c r="R17" s="43">
        <f t="shared" si="87"/>
        <v>0</v>
      </c>
      <c r="S17" s="43">
        <f t="shared" ref="S17:T17" si="88">SUM(S19:S20)</f>
        <v>0</v>
      </c>
      <c r="T17" s="43">
        <f t="shared" si="88"/>
        <v>0</v>
      </c>
      <c r="U17" s="43">
        <f t="shared" ref="U17:BY17" si="89">SUM(U19:U20)</f>
        <v>0</v>
      </c>
      <c r="V17" s="43">
        <f t="shared" si="89"/>
        <v>0</v>
      </c>
      <c r="W17" s="43">
        <f t="shared" si="89"/>
        <v>0</v>
      </c>
      <c r="X17" s="43">
        <f t="shared" si="89"/>
        <v>0</v>
      </c>
      <c r="Y17" s="43">
        <f t="shared" si="89"/>
        <v>0</v>
      </c>
      <c r="Z17" s="43">
        <f t="shared" si="89"/>
        <v>0</v>
      </c>
      <c r="AA17" s="43">
        <f t="shared" si="89"/>
        <v>0</v>
      </c>
      <c r="AB17" s="43">
        <f t="shared" si="89"/>
        <v>0</v>
      </c>
      <c r="AC17" s="43">
        <f t="shared" si="89"/>
        <v>0</v>
      </c>
      <c r="AD17" s="66">
        <f t="shared" si="89"/>
        <v>-27000</v>
      </c>
      <c r="AE17" s="43">
        <f t="shared" si="89"/>
        <v>0</v>
      </c>
      <c r="AF17" s="43">
        <f t="shared" si="89"/>
        <v>0</v>
      </c>
      <c r="AG17" s="66">
        <f t="shared" si="89"/>
        <v>-230000</v>
      </c>
      <c r="AH17" s="43">
        <f t="shared" si="89"/>
        <v>0</v>
      </c>
      <c r="AI17" s="43">
        <f t="shared" si="89"/>
        <v>0</v>
      </c>
      <c r="AJ17" s="43">
        <f t="shared" si="89"/>
        <v>0</v>
      </c>
      <c r="AK17" s="43">
        <f t="shared" si="89"/>
        <v>0</v>
      </c>
      <c r="AL17" s="43">
        <f t="shared" si="89"/>
        <v>0</v>
      </c>
      <c r="AM17" s="43">
        <f t="shared" si="89"/>
        <v>0</v>
      </c>
      <c r="AN17" s="43">
        <f t="shared" ref="AN17:AP17" si="90">SUM(AN19:AN20)</f>
        <v>0</v>
      </c>
      <c r="AO17" s="43">
        <f t="shared" si="90"/>
        <v>0</v>
      </c>
      <c r="AP17" s="43">
        <f t="shared" si="90"/>
        <v>0</v>
      </c>
      <c r="AQ17" s="43">
        <f t="shared" ref="AQ17:AU17" si="91">SUM(AQ19:AQ20)</f>
        <v>0</v>
      </c>
      <c r="AR17" s="43">
        <f t="shared" si="91"/>
        <v>0</v>
      </c>
      <c r="AS17" s="66">
        <f t="shared" si="91"/>
        <v>-28000</v>
      </c>
      <c r="AT17" s="43">
        <f t="shared" si="91"/>
        <v>0</v>
      </c>
      <c r="AU17" s="43">
        <f t="shared" si="91"/>
        <v>0</v>
      </c>
      <c r="AV17" s="43">
        <f t="shared" ref="AV17:AY17" si="92">SUM(AV19:AV20)</f>
        <v>0</v>
      </c>
      <c r="AW17" s="66">
        <f t="shared" si="92"/>
        <v>-13392</v>
      </c>
      <c r="AX17" s="43">
        <f t="shared" si="92"/>
        <v>0</v>
      </c>
      <c r="AY17" s="43">
        <f t="shared" si="92"/>
        <v>0</v>
      </c>
      <c r="AZ17" s="43">
        <f t="shared" ref="AZ17:BB17" si="93">SUM(AZ19:AZ20)</f>
        <v>0</v>
      </c>
      <c r="BA17" s="43">
        <f t="shared" si="93"/>
        <v>0</v>
      </c>
      <c r="BB17" s="43">
        <f t="shared" si="93"/>
        <v>0</v>
      </c>
      <c r="BC17" s="43">
        <f t="shared" ref="BC17:BE17" si="94">SUM(BC19:BC20)</f>
        <v>0</v>
      </c>
      <c r="BD17" s="43">
        <f t="shared" si="94"/>
        <v>0</v>
      </c>
      <c r="BE17" s="43">
        <f t="shared" si="94"/>
        <v>0</v>
      </c>
      <c r="BF17" s="43">
        <f t="shared" ref="BF17:BI17" si="95">SUM(BF19:BF20)</f>
        <v>0</v>
      </c>
      <c r="BG17" s="43">
        <f t="shared" si="95"/>
        <v>0</v>
      </c>
      <c r="BH17" s="43">
        <f t="shared" si="95"/>
        <v>0</v>
      </c>
      <c r="BI17" s="43">
        <f t="shared" si="95"/>
        <v>0</v>
      </c>
      <c r="BJ17" s="43">
        <f t="shared" ref="BJ17" si="96">SUM(BJ19:BJ20)</f>
        <v>0</v>
      </c>
      <c r="BK17" s="43">
        <f t="shared" si="89"/>
        <v>0</v>
      </c>
      <c r="BL17" s="43">
        <f t="shared" si="89"/>
        <v>0</v>
      </c>
      <c r="BM17" s="43">
        <f t="shared" si="89"/>
        <v>0</v>
      </c>
      <c r="BN17" s="43">
        <f t="shared" si="89"/>
        <v>0</v>
      </c>
      <c r="BO17" s="43">
        <f t="shared" si="89"/>
        <v>0</v>
      </c>
      <c r="BP17" s="43">
        <f t="shared" si="89"/>
        <v>0</v>
      </c>
      <c r="BQ17" s="43">
        <f t="shared" si="89"/>
        <v>0</v>
      </c>
      <c r="BR17" s="43">
        <f t="shared" si="89"/>
        <v>0</v>
      </c>
      <c r="BS17" s="43">
        <f t="shared" si="89"/>
        <v>0</v>
      </c>
      <c r="BT17" s="43">
        <f t="shared" si="89"/>
        <v>0</v>
      </c>
      <c r="BU17" s="43">
        <f t="shared" si="89"/>
        <v>0</v>
      </c>
      <c r="BV17" s="43">
        <f t="shared" si="89"/>
        <v>0</v>
      </c>
      <c r="BW17" s="43">
        <f t="shared" si="89"/>
        <v>0</v>
      </c>
      <c r="BX17" s="43">
        <f t="shared" si="89"/>
        <v>0</v>
      </c>
      <c r="BY17" s="43">
        <f t="shared" si="89"/>
        <v>0</v>
      </c>
      <c r="BZ17" s="43">
        <f t="shared" ref="BZ17:CR17" si="97">SUM(BZ19:BZ20)</f>
        <v>0</v>
      </c>
      <c r="CA17" s="43">
        <f t="shared" si="97"/>
        <v>0</v>
      </c>
      <c r="CB17" s="43">
        <f t="shared" si="97"/>
        <v>0</v>
      </c>
      <c r="CC17" s="43">
        <f t="shared" si="97"/>
        <v>0</v>
      </c>
      <c r="CD17" s="43">
        <f t="shared" si="97"/>
        <v>0</v>
      </c>
      <c r="CE17" s="43">
        <f t="shared" si="97"/>
        <v>0</v>
      </c>
      <c r="CF17" s="43">
        <f t="shared" si="97"/>
        <v>0</v>
      </c>
      <c r="CG17" s="43">
        <f t="shared" si="97"/>
        <v>0</v>
      </c>
      <c r="CH17" s="43">
        <f t="shared" si="97"/>
        <v>0</v>
      </c>
      <c r="CI17" s="43">
        <f t="shared" si="97"/>
        <v>0</v>
      </c>
      <c r="CJ17" s="43">
        <f t="shared" si="97"/>
        <v>0</v>
      </c>
      <c r="CK17" s="43">
        <f t="shared" si="97"/>
        <v>0</v>
      </c>
      <c r="CL17" s="43">
        <f t="shared" si="97"/>
        <v>0</v>
      </c>
      <c r="CM17" s="43">
        <f t="shared" si="97"/>
        <v>0</v>
      </c>
      <c r="CN17" s="43">
        <f t="shared" si="97"/>
        <v>0</v>
      </c>
      <c r="CO17" s="43">
        <f t="shared" si="97"/>
        <v>0</v>
      </c>
      <c r="CP17" s="43">
        <f t="shared" si="97"/>
        <v>0</v>
      </c>
      <c r="CQ17" s="43">
        <f t="shared" si="97"/>
        <v>0</v>
      </c>
      <c r="CR17" s="43">
        <f t="shared" si="97"/>
        <v>0</v>
      </c>
      <c r="CS17" s="43">
        <f>SUM(CS19:CS20)</f>
        <v>1101608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9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600000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59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59">
        <v>-28000</v>
      </c>
      <c r="AT20" s="34">
        <v>0</v>
      </c>
      <c r="AU20" s="34">
        <v>0</v>
      </c>
      <c r="AV20" s="34">
        <v>0</v>
      </c>
      <c r="AW20" s="59">
        <v>-13392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501608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98">SUM(C23:C24)</f>
        <v>0</v>
      </c>
      <c r="D21" s="42">
        <f t="shared" si="98"/>
        <v>0</v>
      </c>
      <c r="E21" s="42">
        <f t="shared" si="98"/>
        <v>0</v>
      </c>
      <c r="F21" s="42">
        <f t="shared" si="98"/>
        <v>0</v>
      </c>
      <c r="G21" s="42">
        <f t="shared" si="98"/>
        <v>0</v>
      </c>
      <c r="H21" s="42">
        <f t="shared" si="98"/>
        <v>0</v>
      </c>
      <c r="I21" s="42">
        <f t="shared" ref="I21:K21" si="99">SUM(I23:I24)</f>
        <v>0</v>
      </c>
      <c r="J21" s="42">
        <f t="shared" si="99"/>
        <v>0</v>
      </c>
      <c r="K21" s="42">
        <f t="shared" si="99"/>
        <v>0</v>
      </c>
      <c r="L21" s="42">
        <f t="shared" ref="L21:O21" si="100">SUM(L23:L24)</f>
        <v>0</v>
      </c>
      <c r="M21" s="42">
        <f t="shared" si="100"/>
        <v>0</v>
      </c>
      <c r="N21" s="42">
        <f t="shared" si="100"/>
        <v>0</v>
      </c>
      <c r="O21" s="42">
        <f t="shared" si="100"/>
        <v>0</v>
      </c>
      <c r="P21" s="42">
        <f t="shared" ref="P21:R21" si="101">SUM(P23:P24)</f>
        <v>0</v>
      </c>
      <c r="Q21" s="42">
        <f t="shared" si="101"/>
        <v>0</v>
      </c>
      <c r="R21" s="42">
        <f t="shared" si="101"/>
        <v>0</v>
      </c>
      <c r="S21" s="42">
        <f t="shared" ref="S21:T21" si="102">SUM(S23:S24)</f>
        <v>0</v>
      </c>
      <c r="T21" s="42">
        <f t="shared" si="102"/>
        <v>0</v>
      </c>
      <c r="U21" s="42">
        <f t="shared" si="98"/>
        <v>0</v>
      </c>
      <c r="V21" s="42">
        <f t="shared" si="98"/>
        <v>0</v>
      </c>
      <c r="W21" s="42">
        <f t="shared" si="98"/>
        <v>0</v>
      </c>
      <c r="X21" s="42">
        <f t="shared" si="98"/>
        <v>0</v>
      </c>
      <c r="Y21" s="42">
        <f t="shared" si="98"/>
        <v>0</v>
      </c>
      <c r="Z21" s="42">
        <f t="shared" si="98"/>
        <v>0</v>
      </c>
      <c r="AA21" s="42">
        <f t="shared" si="98"/>
        <v>0</v>
      </c>
      <c r="AB21" s="42">
        <f t="shared" si="98"/>
        <v>0</v>
      </c>
      <c r="AC21" s="42">
        <f t="shared" si="98"/>
        <v>0</v>
      </c>
      <c r="AD21" s="42">
        <f t="shared" si="98"/>
        <v>0</v>
      </c>
      <c r="AE21" s="42">
        <f t="shared" si="98"/>
        <v>0</v>
      </c>
      <c r="AF21" s="42">
        <f t="shared" si="98"/>
        <v>0</v>
      </c>
      <c r="AG21" s="42">
        <f t="shared" si="98"/>
        <v>0</v>
      </c>
      <c r="AH21" s="42">
        <f t="shared" si="98"/>
        <v>0</v>
      </c>
      <c r="AI21" s="42">
        <f t="shared" si="98"/>
        <v>0</v>
      </c>
      <c r="AJ21" s="42">
        <f t="shared" si="98"/>
        <v>0</v>
      </c>
      <c r="AK21" s="42">
        <f t="shared" si="98"/>
        <v>0</v>
      </c>
      <c r="AL21" s="42">
        <f t="shared" si="98"/>
        <v>0</v>
      </c>
      <c r="AM21" s="42">
        <f t="shared" si="98"/>
        <v>0</v>
      </c>
      <c r="AN21" s="42">
        <f t="shared" ref="AN21:AP21" si="103">SUM(AN23:AN24)</f>
        <v>0</v>
      </c>
      <c r="AO21" s="42">
        <f t="shared" si="103"/>
        <v>0</v>
      </c>
      <c r="AP21" s="42">
        <f t="shared" si="103"/>
        <v>0</v>
      </c>
      <c r="AQ21" s="42">
        <f t="shared" ref="AQ21:AU21" si="104">SUM(AQ23:AQ24)</f>
        <v>0</v>
      </c>
      <c r="AR21" s="42">
        <f t="shared" si="104"/>
        <v>0</v>
      </c>
      <c r="AS21" s="42">
        <f t="shared" si="104"/>
        <v>0</v>
      </c>
      <c r="AT21" s="42">
        <f t="shared" si="104"/>
        <v>0</v>
      </c>
      <c r="AU21" s="42">
        <f t="shared" si="104"/>
        <v>0</v>
      </c>
      <c r="AV21" s="42">
        <f t="shared" ref="AV21:AY21" si="105">SUM(AV23:AV24)</f>
        <v>0</v>
      </c>
      <c r="AW21" s="42">
        <f t="shared" si="105"/>
        <v>0</v>
      </c>
      <c r="AX21" s="42">
        <f t="shared" si="105"/>
        <v>0</v>
      </c>
      <c r="AY21" s="42">
        <f t="shared" si="105"/>
        <v>0</v>
      </c>
      <c r="AZ21" s="42">
        <f t="shared" ref="AZ21:BB21" si="106">SUM(AZ23:AZ24)</f>
        <v>0</v>
      </c>
      <c r="BA21" s="42">
        <f t="shared" si="106"/>
        <v>0</v>
      </c>
      <c r="BB21" s="42">
        <f t="shared" si="106"/>
        <v>0</v>
      </c>
      <c r="BC21" s="42">
        <f t="shared" ref="BC21:BE21" si="107">SUM(BC23:BC24)</f>
        <v>0</v>
      </c>
      <c r="BD21" s="42">
        <f t="shared" si="107"/>
        <v>0</v>
      </c>
      <c r="BE21" s="42">
        <f t="shared" si="107"/>
        <v>0</v>
      </c>
      <c r="BF21" s="42">
        <f t="shared" ref="BF21:BI21" si="108">SUM(BF23:BF24)</f>
        <v>0</v>
      </c>
      <c r="BG21" s="42">
        <f t="shared" si="108"/>
        <v>0</v>
      </c>
      <c r="BH21" s="42">
        <f t="shared" si="108"/>
        <v>0</v>
      </c>
      <c r="BI21" s="42">
        <f t="shared" si="108"/>
        <v>0</v>
      </c>
      <c r="BJ21" s="42">
        <f t="shared" ref="BJ21" si="109">SUM(BJ23:BJ24)</f>
        <v>0</v>
      </c>
      <c r="BK21" s="42">
        <f t="shared" si="98"/>
        <v>0</v>
      </c>
      <c r="BL21" s="42">
        <f t="shared" si="98"/>
        <v>0</v>
      </c>
      <c r="BM21" s="42">
        <f t="shared" si="98"/>
        <v>0</v>
      </c>
      <c r="BN21" s="42">
        <f t="shared" si="98"/>
        <v>0</v>
      </c>
      <c r="BO21" s="42">
        <f t="shared" ref="BO21:CR21" si="110">SUM(BO23:BO24)</f>
        <v>0</v>
      </c>
      <c r="BP21" s="42">
        <f t="shared" si="110"/>
        <v>0</v>
      </c>
      <c r="BQ21" s="42">
        <f t="shared" si="110"/>
        <v>0</v>
      </c>
      <c r="BR21" s="42">
        <f t="shared" si="110"/>
        <v>0</v>
      </c>
      <c r="BS21" s="42">
        <f t="shared" si="110"/>
        <v>0</v>
      </c>
      <c r="BT21" s="42">
        <f t="shared" si="110"/>
        <v>0</v>
      </c>
      <c r="BU21" s="42">
        <f t="shared" si="110"/>
        <v>0</v>
      </c>
      <c r="BV21" s="42">
        <f t="shared" si="110"/>
        <v>0</v>
      </c>
      <c r="BW21" s="42">
        <f t="shared" si="110"/>
        <v>0</v>
      </c>
      <c r="BX21" s="42">
        <f t="shared" si="110"/>
        <v>0</v>
      </c>
      <c r="BY21" s="42">
        <f t="shared" si="110"/>
        <v>0</v>
      </c>
      <c r="BZ21" s="42">
        <f t="shared" si="110"/>
        <v>0</v>
      </c>
      <c r="CA21" s="42">
        <f t="shared" si="110"/>
        <v>0</v>
      </c>
      <c r="CB21" s="42">
        <f t="shared" si="110"/>
        <v>0</v>
      </c>
      <c r="CC21" s="42">
        <f t="shared" si="110"/>
        <v>0</v>
      </c>
      <c r="CD21" s="42">
        <f t="shared" si="110"/>
        <v>0</v>
      </c>
      <c r="CE21" s="42">
        <f t="shared" si="110"/>
        <v>0</v>
      </c>
      <c r="CF21" s="42">
        <f t="shared" si="110"/>
        <v>0</v>
      </c>
      <c r="CG21" s="42">
        <f t="shared" si="110"/>
        <v>0</v>
      </c>
      <c r="CH21" s="42">
        <f t="shared" si="110"/>
        <v>0</v>
      </c>
      <c r="CI21" s="42">
        <f t="shared" si="110"/>
        <v>0</v>
      </c>
      <c r="CJ21" s="42">
        <f t="shared" si="110"/>
        <v>0</v>
      </c>
      <c r="CK21" s="42">
        <f t="shared" si="110"/>
        <v>0</v>
      </c>
      <c r="CL21" s="42">
        <f t="shared" si="110"/>
        <v>0</v>
      </c>
      <c r="CM21" s="42">
        <f t="shared" si="110"/>
        <v>0</v>
      </c>
      <c r="CN21" s="42">
        <f t="shared" si="110"/>
        <v>0</v>
      </c>
      <c r="CO21" s="42">
        <f t="shared" si="110"/>
        <v>0</v>
      </c>
      <c r="CP21" s="42">
        <f t="shared" si="110"/>
        <v>0</v>
      </c>
      <c r="CQ21" s="42">
        <f t="shared" si="110"/>
        <v>0</v>
      </c>
      <c r="CR21" s="42">
        <f t="shared" si="110"/>
        <v>0</v>
      </c>
      <c r="CS21" s="42">
        <f>SUM(CS23:CS24)</f>
        <v>1000000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550000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tabSelected="1" workbookViewId="0">
      <selection activeCell="J20" sqref="J20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203446580.36000001</v>
      </c>
    </row>
    <row r="4" spans="1:2" ht="22.15" customHeight="1">
      <c r="A4" s="53" t="s">
        <v>38</v>
      </c>
      <c r="B4" s="54">
        <f>ROUND('Budżet 2025 - po zmianach'!$CS$3,2)</f>
        <v>203446580.36000001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221181210.55000001</v>
      </c>
    </row>
    <row r="8" spans="1:2" ht="22.15" customHeight="1">
      <c r="A8" s="53" t="s">
        <v>41</v>
      </c>
      <c r="B8" s="54">
        <f>ROUND('Budżet 2025 - po zmianach'!$CS$9,2)</f>
        <v>221181210.55000001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13865661.429999998</v>
      </c>
    </row>
    <row r="12" spans="1:2" ht="22.15" customHeight="1">
      <c r="A12" s="53" t="s">
        <v>43</v>
      </c>
      <c r="B12" s="54">
        <f>'Budżet 2025 - Wydatki'!$E$5</f>
        <v>13865661.429999998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2025-09-23T10:49:03Z</dcterms:modified>
  <cp:category>Budżet 2025</cp:category>
</cp:coreProperties>
</file>