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smyla\OneDrive - Gmina Strzelce Opolskie\Pulpit\"/>
    </mc:Choice>
  </mc:AlternateContent>
  <xr:revisionPtr revIDLastSave="0" documentId="13_ncr:1_{73F93473-5952-4AC5-904D-6AA7F6E9AA83}" xr6:coauthVersionLast="47" xr6:coauthVersionMax="47" xr10:uidLastSave="{00000000-0000-0000-0000-000000000000}"/>
  <bookViews>
    <workbookView xWindow="-120" yWindow="-120" windowWidth="29040" windowHeight="15720" tabRatio="601" activeTab="3" xr2:uid="{00000000-000D-0000-FFFF-FFFF00000000}"/>
  </bookViews>
  <sheets>
    <sheet name="START" sheetId="2" r:id="rId1"/>
    <sheet name="Budżet 2025- Dochody" sheetId="3" r:id="rId2"/>
    <sheet name="Budżet 2025 - Wydatki" sheetId="4" r:id="rId3"/>
    <sheet name="Budżet 2025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V21" i="1" l="1"/>
  <c r="CV17" i="1"/>
  <c r="CV9" i="1"/>
  <c r="CV14" i="1" s="1"/>
  <c r="CV3" i="1"/>
  <c r="CV8" i="1" s="1"/>
  <c r="C104" i="4"/>
  <c r="CU21" i="1"/>
  <c r="CU17" i="1"/>
  <c r="CU9" i="1"/>
  <c r="CU14" i="1" s="1"/>
  <c r="CU3" i="1"/>
  <c r="C103" i="4"/>
  <c r="C67" i="3"/>
  <c r="CT21" i="1"/>
  <c r="CT17" i="1"/>
  <c r="CT9" i="1"/>
  <c r="CT14" i="1" s="1"/>
  <c r="CT3" i="1"/>
  <c r="C102" i="4"/>
  <c r="C66" i="3"/>
  <c r="CS21" i="1"/>
  <c r="CS17" i="1"/>
  <c r="CS9" i="1"/>
  <c r="CS14" i="1" s="1"/>
  <c r="CS3" i="1"/>
  <c r="C101" i="4"/>
  <c r="CR21" i="1"/>
  <c r="CR17" i="1"/>
  <c r="CR9" i="1"/>
  <c r="CR14" i="1" s="1"/>
  <c r="CR3" i="1"/>
  <c r="C100" i="4"/>
  <c r="C65" i="3"/>
  <c r="CQ21" i="1"/>
  <c r="CQ17" i="1"/>
  <c r="CQ9" i="1"/>
  <c r="CQ14" i="1" s="1"/>
  <c r="CQ3" i="1"/>
  <c r="CQ8" i="1" s="1"/>
  <c r="C99" i="4"/>
  <c r="CP21" i="1"/>
  <c r="CP17" i="1"/>
  <c r="CP9" i="1"/>
  <c r="CP14" i="1" s="1"/>
  <c r="CP3" i="1"/>
  <c r="C98" i="4"/>
  <c r="C64" i="3"/>
  <c r="CO21" i="1"/>
  <c r="CO17" i="1"/>
  <c r="CO9" i="1"/>
  <c r="CO14" i="1" s="1"/>
  <c r="CO3" i="1"/>
  <c r="C97" i="4"/>
  <c r="C63" i="3"/>
  <c r="CN21" i="1"/>
  <c r="CN17" i="1"/>
  <c r="CN9" i="1"/>
  <c r="CN14" i="1" s="1"/>
  <c r="CN3" i="1"/>
  <c r="CN8" i="1" s="1"/>
  <c r="C96" i="4"/>
  <c r="CM21" i="1"/>
  <c r="CM17" i="1"/>
  <c r="CM9" i="1"/>
  <c r="CM14" i="1" s="1"/>
  <c r="CM3" i="1"/>
  <c r="C95" i="4"/>
  <c r="C62" i="3"/>
  <c r="CL21" i="1"/>
  <c r="CL17" i="1"/>
  <c r="CL9" i="1"/>
  <c r="CL14" i="1" s="1"/>
  <c r="CL3" i="1"/>
  <c r="CL8" i="1" s="1"/>
  <c r="C94" i="4"/>
  <c r="CK21" i="1"/>
  <c r="CK17" i="1"/>
  <c r="CK9" i="1"/>
  <c r="CK14" i="1" s="1"/>
  <c r="CK3" i="1"/>
  <c r="C93" i="4"/>
  <c r="C61" i="3"/>
  <c r="CJ21" i="1"/>
  <c r="CJ17" i="1"/>
  <c r="CJ9" i="1"/>
  <c r="CJ14" i="1" s="1"/>
  <c r="CJ3" i="1"/>
  <c r="C92" i="4"/>
  <c r="C60" i="3"/>
  <c r="CI21" i="1"/>
  <c r="CI17" i="1"/>
  <c r="CI9" i="1"/>
  <c r="CI14" i="1" s="1"/>
  <c r="CI3" i="1"/>
  <c r="C91" i="4"/>
  <c r="C59" i="3"/>
  <c r="CH21" i="1"/>
  <c r="CH17" i="1"/>
  <c r="CH9" i="1"/>
  <c r="CH14" i="1" s="1"/>
  <c r="CH3" i="1"/>
  <c r="CH8" i="1" s="1"/>
  <c r="C90" i="4"/>
  <c r="CG21" i="1"/>
  <c r="CG17" i="1"/>
  <c r="CG9" i="1"/>
  <c r="CG14" i="1" s="1"/>
  <c r="CG3" i="1"/>
  <c r="C89" i="4"/>
  <c r="C58" i="3"/>
  <c r="CF21" i="1"/>
  <c r="CF17" i="1"/>
  <c r="CF9" i="1"/>
  <c r="CF14" i="1" s="1"/>
  <c r="CF3" i="1"/>
  <c r="C88" i="4"/>
  <c r="C57" i="3"/>
  <c r="CE21" i="1"/>
  <c r="CE17" i="1"/>
  <c r="CE9" i="1"/>
  <c r="CE14" i="1" s="1"/>
  <c r="CE3" i="1"/>
  <c r="C87" i="4"/>
  <c r="CD21" i="1"/>
  <c r="CD17" i="1"/>
  <c r="CD9" i="1"/>
  <c r="CD14" i="1" s="1"/>
  <c r="CD3" i="1"/>
  <c r="C86" i="4"/>
  <c r="CC21" i="1"/>
  <c r="CC17" i="1"/>
  <c r="CC9" i="1"/>
  <c r="CC14" i="1" s="1"/>
  <c r="CC3" i="1"/>
  <c r="C85" i="4"/>
  <c r="C56" i="3"/>
  <c r="BY21" i="1"/>
  <c r="BY17" i="1"/>
  <c r="BY9" i="1"/>
  <c r="BY14" i="1" s="1"/>
  <c r="BY3" i="1"/>
  <c r="BY8" i="1" s="1"/>
  <c r="CB21" i="1"/>
  <c r="CB17" i="1"/>
  <c r="CB9" i="1"/>
  <c r="CB14" i="1" s="1"/>
  <c r="CB3" i="1"/>
  <c r="C84" i="4"/>
  <c r="C55" i="3"/>
  <c r="CA21" i="1"/>
  <c r="CA17" i="1"/>
  <c r="CA9" i="1"/>
  <c r="CA14" i="1" s="1"/>
  <c r="CA3" i="1"/>
  <c r="C83" i="4"/>
  <c r="C54" i="3"/>
  <c r="BZ21" i="1"/>
  <c r="BZ17" i="1"/>
  <c r="BZ9" i="1"/>
  <c r="BZ14" i="1" s="1"/>
  <c r="BZ3" i="1"/>
  <c r="C82" i="4"/>
  <c r="C53" i="3"/>
  <c r="C81" i="4"/>
  <c r="BX21" i="1"/>
  <c r="BX17" i="1"/>
  <c r="BX9" i="1"/>
  <c r="BX14" i="1" s="1"/>
  <c r="BX3" i="1"/>
  <c r="C80" i="4"/>
  <c r="BV21" i="1"/>
  <c r="BV17" i="1"/>
  <c r="BV9" i="1"/>
  <c r="BV14" i="1" s="1"/>
  <c r="BV3" i="1"/>
  <c r="C78" i="4"/>
  <c r="C51" i="3"/>
  <c r="BW21" i="1"/>
  <c r="BW17" i="1"/>
  <c r="BW9" i="1"/>
  <c r="BW14" i="1" s="1"/>
  <c r="BW3" i="1"/>
  <c r="C79" i="4"/>
  <c r="C52" i="3"/>
  <c r="BU21" i="1"/>
  <c r="BU17" i="1"/>
  <c r="BU9" i="1"/>
  <c r="BU14" i="1" s="1"/>
  <c r="BU3" i="1"/>
  <c r="BU8" i="1" s="1"/>
  <c r="C77" i="4"/>
  <c r="BT21" i="1"/>
  <c r="BT17" i="1"/>
  <c r="BT9" i="1"/>
  <c r="BT14" i="1" s="1"/>
  <c r="BT3" i="1"/>
  <c r="C76" i="4"/>
  <c r="C50" i="3"/>
  <c r="BS21" i="1"/>
  <c r="BS17" i="1"/>
  <c r="BS9" i="1"/>
  <c r="BS14" i="1" s="1"/>
  <c r="BS3" i="1"/>
  <c r="C75" i="4"/>
  <c r="BR21" i="1"/>
  <c r="BR17" i="1"/>
  <c r="BR9" i="1"/>
  <c r="BR14" i="1" s="1"/>
  <c r="BR3" i="1"/>
  <c r="C74" i="4"/>
  <c r="BQ21" i="1"/>
  <c r="BQ17" i="1"/>
  <c r="BQ9" i="1"/>
  <c r="BQ14" i="1" s="1"/>
  <c r="BQ3" i="1"/>
  <c r="C73" i="4"/>
  <c r="C49" i="3"/>
  <c r="BP21" i="1"/>
  <c r="BP17" i="1"/>
  <c r="BP9" i="1"/>
  <c r="BP14" i="1" s="1"/>
  <c r="BP3" i="1"/>
  <c r="C72" i="4"/>
  <c r="C48" i="3"/>
  <c r="BO21" i="1"/>
  <c r="BO17" i="1"/>
  <c r="BO9" i="1"/>
  <c r="BO14" i="1" s="1"/>
  <c r="BO3" i="1"/>
  <c r="C71" i="4"/>
  <c r="C47" i="3"/>
  <c r="BN21" i="1"/>
  <c r="BN17" i="1"/>
  <c r="BN9" i="1"/>
  <c r="BN14" i="1" s="1"/>
  <c r="BN3" i="1"/>
  <c r="C70" i="4"/>
  <c r="BM21" i="1"/>
  <c r="BM17" i="1"/>
  <c r="BM9" i="1"/>
  <c r="BM14" i="1" s="1"/>
  <c r="BM3" i="1"/>
  <c r="BM8" i="1" s="1"/>
  <c r="C69" i="4"/>
  <c r="BL21" i="1"/>
  <c r="BL17" i="1"/>
  <c r="BL9" i="1"/>
  <c r="BL14" i="1" s="1"/>
  <c r="BL3" i="1"/>
  <c r="C68" i="4"/>
  <c r="C46" i="3"/>
  <c r="BK21" i="1"/>
  <c r="BK17" i="1"/>
  <c r="BK9" i="1"/>
  <c r="BK14" i="1" s="1"/>
  <c r="BK3" i="1"/>
  <c r="BK15" i="1" s="1"/>
  <c r="C67" i="4"/>
  <c r="C45" i="3"/>
  <c r="C66" i="4"/>
  <c r="C65" i="4"/>
  <c r="C44" i="3"/>
  <c r="C64" i="4"/>
  <c r="C43" i="3"/>
  <c r="C63" i="4"/>
  <c r="C42" i="3"/>
  <c r="C62" i="4"/>
  <c r="C61" i="4"/>
  <c r="C41" i="3"/>
  <c r="C60" i="4"/>
  <c r="C40" i="3"/>
  <c r="BJ21" i="1"/>
  <c r="BJ17" i="1"/>
  <c r="BJ9" i="1"/>
  <c r="BJ14" i="1" s="1"/>
  <c r="BJ3" i="1"/>
  <c r="BI21" i="1"/>
  <c r="BI17" i="1"/>
  <c r="BI9" i="1"/>
  <c r="BI14" i="1" s="1"/>
  <c r="BI3" i="1"/>
  <c r="BH21" i="1"/>
  <c r="BH17" i="1"/>
  <c r="BH9" i="1"/>
  <c r="BH14" i="1" s="1"/>
  <c r="BH3" i="1"/>
  <c r="BG21" i="1"/>
  <c r="BG17" i="1"/>
  <c r="BG9" i="1"/>
  <c r="BG14" i="1" s="1"/>
  <c r="BG3" i="1"/>
  <c r="BF21" i="1"/>
  <c r="BF17" i="1"/>
  <c r="BF9" i="1"/>
  <c r="BF14" i="1" s="1"/>
  <c r="BF3" i="1"/>
  <c r="BE21" i="1"/>
  <c r="BE17" i="1"/>
  <c r="BE9" i="1"/>
  <c r="BE14" i="1" s="1"/>
  <c r="BE3" i="1"/>
  <c r="BD21" i="1"/>
  <c r="BD17" i="1"/>
  <c r="BD9" i="1"/>
  <c r="BD14" i="1" s="1"/>
  <c r="BD3" i="1"/>
  <c r="BC21" i="1"/>
  <c r="BC17" i="1"/>
  <c r="BC9" i="1"/>
  <c r="BC14" i="1" s="1"/>
  <c r="BC3" i="1"/>
  <c r="C59" i="4"/>
  <c r="BB21" i="1"/>
  <c r="BB17" i="1"/>
  <c r="BB9" i="1"/>
  <c r="BB14" i="1" s="1"/>
  <c r="BB3" i="1"/>
  <c r="BB8" i="1" s="1"/>
  <c r="C58" i="4"/>
  <c r="C39" i="3"/>
  <c r="BA21" i="1"/>
  <c r="BA17" i="1"/>
  <c r="BA9" i="1"/>
  <c r="BA14" i="1" s="1"/>
  <c r="BA3" i="1"/>
  <c r="C57" i="4"/>
  <c r="C38" i="3"/>
  <c r="AZ21" i="1"/>
  <c r="AZ17" i="1"/>
  <c r="AZ9" i="1"/>
  <c r="AZ14" i="1" s="1"/>
  <c r="AZ3" i="1"/>
  <c r="AZ15" i="1" s="1"/>
  <c r="CV15" i="1" l="1"/>
  <c r="CU15" i="1"/>
  <c r="CU8" i="1"/>
  <c r="CT15" i="1"/>
  <c r="CT8" i="1"/>
  <c r="CS15" i="1"/>
  <c r="CS8" i="1"/>
  <c r="CE15" i="1"/>
  <c r="CE8" i="1"/>
  <c r="CR15" i="1"/>
  <c r="CR8" i="1"/>
  <c r="CQ15" i="1"/>
  <c r="CP15" i="1"/>
  <c r="CP8" i="1"/>
  <c r="CO15" i="1"/>
  <c r="CO8" i="1"/>
  <c r="CN15" i="1"/>
  <c r="CM15" i="1"/>
  <c r="CM8" i="1"/>
  <c r="CL15" i="1"/>
  <c r="CK15" i="1"/>
  <c r="CK8" i="1"/>
  <c r="CJ15" i="1"/>
  <c r="CJ8" i="1"/>
  <c r="CI15" i="1"/>
  <c r="CI8" i="1"/>
  <c r="CH15" i="1"/>
  <c r="CG8" i="1"/>
  <c r="CG15" i="1"/>
  <c r="CF15" i="1"/>
  <c r="CF8" i="1"/>
  <c r="CD15" i="1"/>
  <c r="CD8" i="1"/>
  <c r="CC15" i="1"/>
  <c r="CC8" i="1"/>
  <c r="BY15" i="1"/>
  <c r="BC15" i="1"/>
  <c r="CB15" i="1"/>
  <c r="CB8" i="1"/>
  <c r="CA15" i="1"/>
  <c r="CA8" i="1"/>
  <c r="BZ15" i="1"/>
  <c r="BZ8" i="1"/>
  <c r="BX15" i="1"/>
  <c r="BX8" i="1"/>
  <c r="BV15" i="1"/>
  <c r="BV8" i="1"/>
  <c r="BN15" i="1"/>
  <c r="BS15" i="1"/>
  <c r="BS8" i="1"/>
  <c r="BJ15" i="1"/>
  <c r="BJ8" i="1"/>
  <c r="BW15" i="1"/>
  <c r="BW8" i="1"/>
  <c r="BU15" i="1"/>
  <c r="BT15" i="1"/>
  <c r="BT8" i="1"/>
  <c r="BR15" i="1"/>
  <c r="BR8" i="1"/>
  <c r="BQ15" i="1"/>
  <c r="BQ8" i="1"/>
  <c r="BP15" i="1"/>
  <c r="BP8" i="1"/>
  <c r="BO15" i="1"/>
  <c r="BO8" i="1"/>
  <c r="BN8" i="1"/>
  <c r="BM15" i="1"/>
  <c r="BL15" i="1"/>
  <c r="BL8" i="1"/>
  <c r="BK8" i="1"/>
  <c r="BI15" i="1"/>
  <c r="BI8" i="1"/>
  <c r="BH8" i="1"/>
  <c r="BH15" i="1"/>
  <c r="BG15" i="1"/>
  <c r="BG8" i="1"/>
  <c r="BF15" i="1"/>
  <c r="BF8" i="1"/>
  <c r="BE8" i="1"/>
  <c r="BE15" i="1"/>
  <c r="BD15" i="1"/>
  <c r="BD8" i="1"/>
  <c r="BC8" i="1"/>
  <c r="BB15" i="1"/>
  <c r="BA15" i="1"/>
  <c r="BA8" i="1"/>
  <c r="AZ8" i="1"/>
  <c r="C56" i="4"/>
  <c r="AY21" i="1" l="1"/>
  <c r="AY17" i="1"/>
  <c r="AY9" i="1"/>
  <c r="AY14" i="1" s="1"/>
  <c r="AY3" i="1"/>
  <c r="C55" i="4"/>
  <c r="C37" i="3"/>
  <c r="C54" i="4"/>
  <c r="C36" i="3"/>
  <c r="C53" i="4"/>
  <c r="C52" i="4"/>
  <c r="AX21" i="1"/>
  <c r="AX17" i="1"/>
  <c r="AX9" i="1"/>
  <c r="AX14" i="1" s="1"/>
  <c r="AX3" i="1"/>
  <c r="AW21" i="1"/>
  <c r="AW17" i="1"/>
  <c r="AW9" i="1"/>
  <c r="AW14" i="1" s="1"/>
  <c r="AW3" i="1"/>
  <c r="AW8" i="1" s="1"/>
  <c r="AV21" i="1"/>
  <c r="AV17" i="1"/>
  <c r="AV9" i="1"/>
  <c r="AV14" i="1" s="1"/>
  <c r="AV3" i="1"/>
  <c r="AU21" i="1"/>
  <c r="AU17" i="1"/>
  <c r="AU9" i="1"/>
  <c r="AU14" i="1" s="1"/>
  <c r="AU3" i="1"/>
  <c r="C51" i="4"/>
  <c r="C35" i="3"/>
  <c r="AT21" i="1"/>
  <c r="AT17" i="1"/>
  <c r="AT9" i="1"/>
  <c r="AT14" i="1" s="1"/>
  <c r="AT3" i="1"/>
  <c r="C50" i="4"/>
  <c r="C34" i="3"/>
  <c r="AS21" i="1"/>
  <c r="AS17" i="1"/>
  <c r="AS9" i="1"/>
  <c r="AS14" i="1" s="1"/>
  <c r="AS3" i="1"/>
  <c r="C49" i="4"/>
  <c r="AR21" i="1"/>
  <c r="AR17" i="1"/>
  <c r="AR9" i="1"/>
  <c r="AR14" i="1" s="1"/>
  <c r="AR3" i="1"/>
  <c r="C48" i="4"/>
  <c r="AQ21" i="1"/>
  <c r="AQ17" i="1"/>
  <c r="AQ9" i="1"/>
  <c r="AQ14" i="1" s="1"/>
  <c r="AQ3" i="1"/>
  <c r="C47" i="4"/>
  <c r="C33" i="3"/>
  <c r="AP21" i="1"/>
  <c r="AP17" i="1"/>
  <c r="AP9" i="1"/>
  <c r="AP14" i="1" s="1"/>
  <c r="AP3" i="1"/>
  <c r="AP8" i="1" s="1"/>
  <c r="C46" i="4"/>
  <c r="AO21" i="1"/>
  <c r="AO17" i="1"/>
  <c r="AO9" i="1"/>
  <c r="AO14" i="1" s="1"/>
  <c r="AO3" i="1"/>
  <c r="C45" i="4"/>
  <c r="C32" i="3"/>
  <c r="AN21" i="1"/>
  <c r="AN17" i="1"/>
  <c r="AN9" i="1"/>
  <c r="AN14" i="1" s="1"/>
  <c r="AN3" i="1"/>
  <c r="AN8" i="1" s="1"/>
  <c r="C44" i="4"/>
  <c r="C31" i="3"/>
  <c r="C43" i="4"/>
  <c r="C42" i="4"/>
  <c r="C30" i="3"/>
  <c r="C41" i="4"/>
  <c r="C29" i="3"/>
  <c r="C40" i="4"/>
  <c r="AV15" i="1" l="1"/>
  <c r="AV8" i="1"/>
  <c r="AS15" i="1"/>
  <c r="AS8" i="1"/>
  <c r="AR8" i="1"/>
  <c r="AR15" i="1"/>
  <c r="AY15" i="1"/>
  <c r="AY8" i="1"/>
  <c r="AX15" i="1"/>
  <c r="AX8" i="1"/>
  <c r="AW15" i="1"/>
  <c r="AU15" i="1"/>
  <c r="AU8" i="1"/>
  <c r="AT15" i="1"/>
  <c r="AT8" i="1"/>
  <c r="AQ15" i="1"/>
  <c r="AQ8" i="1"/>
  <c r="AP15" i="1"/>
  <c r="AO15" i="1"/>
  <c r="AO8" i="1"/>
  <c r="AN15" i="1"/>
  <c r="C28" i="3"/>
  <c r="C39" i="4"/>
  <c r="C27" i="3"/>
  <c r="C38" i="4"/>
  <c r="C37" i="4"/>
  <c r="C36" i="4"/>
  <c r="C26" i="3"/>
  <c r="C35" i="4"/>
  <c r="C25" i="3"/>
  <c r="C34" i="4"/>
  <c r="C33" i="4"/>
  <c r="C32" i="4"/>
  <c r="C24" i="3"/>
  <c r="C31" i="4"/>
  <c r="C23" i="3"/>
  <c r="C30" i="4"/>
  <c r="C22" i="3"/>
  <c r="C29" i="4"/>
  <c r="C21" i="3"/>
  <c r="C28" i="4"/>
  <c r="W21" i="1"/>
  <c r="W17" i="1"/>
  <c r="W9" i="1"/>
  <c r="W14" i="1" s="1"/>
  <c r="W3" i="1"/>
  <c r="W8" i="1" s="1"/>
  <c r="C27" i="4"/>
  <c r="C20" i="3"/>
  <c r="C26" i="4"/>
  <c r="C19" i="3"/>
  <c r="C25" i="4"/>
  <c r="T21" i="1"/>
  <c r="T17" i="1"/>
  <c r="T9" i="1"/>
  <c r="T14" i="1" s="1"/>
  <c r="T3" i="1"/>
  <c r="T15" i="1" s="1"/>
  <c r="C24" i="4"/>
  <c r="S21" i="1"/>
  <c r="S17" i="1"/>
  <c r="S9" i="1"/>
  <c r="S14" i="1" s="1"/>
  <c r="S3" i="1"/>
  <c r="S8" i="1" s="1"/>
  <c r="C23" i="4"/>
  <c r="C18" i="3"/>
  <c r="R21" i="1"/>
  <c r="R17" i="1"/>
  <c r="R9" i="1"/>
  <c r="R14" i="1" s="1"/>
  <c r="R3" i="1"/>
  <c r="C22" i="4"/>
  <c r="C17" i="3"/>
  <c r="Q21" i="1"/>
  <c r="Q17" i="1"/>
  <c r="Q9" i="1"/>
  <c r="Q3" i="1"/>
  <c r="Q8" i="1" s="1"/>
  <c r="C21" i="4"/>
  <c r="Q15" i="1" l="1"/>
  <c r="W15" i="1"/>
  <c r="T8" i="1"/>
  <c r="S15" i="1"/>
  <c r="R15" i="1"/>
  <c r="R8" i="1"/>
  <c r="Q14" i="1"/>
  <c r="P21" i="1"/>
  <c r="P17" i="1"/>
  <c r="P9" i="1"/>
  <c r="P14" i="1" s="1"/>
  <c r="P3" i="1"/>
  <c r="C20" i="4"/>
  <c r="C16" i="3"/>
  <c r="P15" i="1" l="1"/>
  <c r="P8" i="1"/>
  <c r="O21" i="1"/>
  <c r="O17" i="1"/>
  <c r="O9" i="1"/>
  <c r="O14" i="1" s="1"/>
  <c r="O3" i="1"/>
  <c r="O8" i="1" s="1"/>
  <c r="C19" i="4"/>
  <c r="C15" i="3"/>
  <c r="N21" i="1"/>
  <c r="N17" i="1"/>
  <c r="N9" i="1"/>
  <c r="N14" i="1" s="1"/>
  <c r="N3" i="1"/>
  <c r="C18" i="4"/>
  <c r="M21" i="1"/>
  <c r="M17" i="1"/>
  <c r="M9" i="1"/>
  <c r="M14" i="1" s="1"/>
  <c r="M3" i="1"/>
  <c r="C17" i="4"/>
  <c r="C14" i="3"/>
  <c r="L21" i="1"/>
  <c r="L17" i="1"/>
  <c r="L9" i="1"/>
  <c r="L14" i="1" s="1"/>
  <c r="L3" i="1"/>
  <c r="L15" i="1" s="1"/>
  <c r="C16" i="4"/>
  <c r="C13" i="3"/>
  <c r="K21" i="1"/>
  <c r="K17" i="1"/>
  <c r="K9" i="1"/>
  <c r="K14" i="1" s="1"/>
  <c r="K3" i="1"/>
  <c r="C15" i="4"/>
  <c r="J21" i="1"/>
  <c r="J17" i="1"/>
  <c r="J9" i="1"/>
  <c r="J14" i="1" s="1"/>
  <c r="J3" i="1"/>
  <c r="C14" i="4"/>
  <c r="C12" i="3"/>
  <c r="I21" i="1"/>
  <c r="I17" i="1"/>
  <c r="I9" i="1"/>
  <c r="I14" i="1" s="1"/>
  <c r="I3" i="1"/>
  <c r="C13" i="4"/>
  <c r="C11" i="3"/>
  <c r="C21" i="1"/>
  <c r="D21" i="1"/>
  <c r="E21" i="1"/>
  <c r="F21" i="1"/>
  <c r="G21" i="1"/>
  <c r="H21" i="1"/>
  <c r="U21" i="1"/>
  <c r="V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CW23" i="1"/>
  <c r="AM17" i="1"/>
  <c r="AM9" i="1"/>
  <c r="AM14" i="1" s="1"/>
  <c r="AM3" i="1"/>
  <c r="AM8" i="1" s="1"/>
  <c r="AL17" i="1"/>
  <c r="AL9" i="1"/>
  <c r="AL14" i="1" s="1"/>
  <c r="AL3" i="1"/>
  <c r="AK17" i="1"/>
  <c r="AK9" i="1"/>
  <c r="AK14" i="1" s="1"/>
  <c r="AK3" i="1"/>
  <c r="AK8" i="1" s="1"/>
  <c r="AJ17" i="1"/>
  <c r="AJ9" i="1"/>
  <c r="AJ14" i="1" s="1"/>
  <c r="AJ3" i="1"/>
  <c r="AJ8" i="1" s="1"/>
  <c r="AI17" i="1"/>
  <c r="AI9" i="1"/>
  <c r="AI14" i="1" s="1"/>
  <c r="AI3" i="1"/>
  <c r="AH17" i="1"/>
  <c r="AH9" i="1"/>
  <c r="AH14" i="1" s="1"/>
  <c r="AH3" i="1"/>
  <c r="AG17" i="1"/>
  <c r="AG9" i="1"/>
  <c r="AG14" i="1" s="1"/>
  <c r="AG3" i="1"/>
  <c r="AF17" i="1"/>
  <c r="AF9" i="1"/>
  <c r="AF14" i="1" s="1"/>
  <c r="AF3" i="1"/>
  <c r="AE17" i="1"/>
  <c r="AE9" i="1"/>
  <c r="AE14" i="1" s="1"/>
  <c r="AE3" i="1"/>
  <c r="AD17" i="1"/>
  <c r="AD9" i="1"/>
  <c r="AD3" i="1"/>
  <c r="AD8" i="1" s="1"/>
  <c r="AC17" i="1"/>
  <c r="AC9" i="1"/>
  <c r="AC14" i="1" s="1"/>
  <c r="AC3" i="1"/>
  <c r="AB17" i="1"/>
  <c r="AB9" i="1"/>
  <c r="AB3" i="1"/>
  <c r="AB8" i="1" s="1"/>
  <c r="AA17" i="1"/>
  <c r="AA9" i="1"/>
  <c r="AA14" i="1" s="1"/>
  <c r="AA3" i="1"/>
  <c r="Z17" i="1"/>
  <c r="Z9" i="1"/>
  <c r="Z14" i="1" s="1"/>
  <c r="Z3" i="1"/>
  <c r="Y17" i="1"/>
  <c r="Y9" i="1"/>
  <c r="Y14" i="1" s="1"/>
  <c r="Y3" i="1"/>
  <c r="Y8" i="1" s="1"/>
  <c r="X17" i="1"/>
  <c r="X9" i="1"/>
  <c r="X14" i="1" s="1"/>
  <c r="X3" i="1"/>
  <c r="V17" i="1"/>
  <c r="V9" i="1"/>
  <c r="V14" i="1" s="1"/>
  <c r="V3" i="1"/>
  <c r="U17" i="1"/>
  <c r="U9" i="1"/>
  <c r="U14" i="1" s="1"/>
  <c r="U3" i="1"/>
  <c r="H17" i="1"/>
  <c r="H9" i="1"/>
  <c r="H14" i="1" s="1"/>
  <c r="H3" i="1"/>
  <c r="H8" i="1" s="1"/>
  <c r="G17" i="1"/>
  <c r="G9" i="1"/>
  <c r="G14" i="1" s="1"/>
  <c r="G3" i="1"/>
  <c r="B21" i="1"/>
  <c r="J15" i="1" l="1"/>
  <c r="I15" i="1"/>
  <c r="I8" i="1"/>
  <c r="AD15" i="1"/>
  <c r="N15" i="1"/>
  <c r="N8" i="1"/>
  <c r="AH15" i="1"/>
  <c r="AH8" i="1"/>
  <c r="AG15" i="1"/>
  <c r="AG8" i="1"/>
  <c r="AB14" i="1"/>
  <c r="AB15" i="1"/>
  <c r="X15" i="1"/>
  <c r="X8" i="1"/>
  <c r="G15" i="1"/>
  <c r="G8" i="1"/>
  <c r="AM15" i="1"/>
  <c r="AL15" i="1"/>
  <c r="AK15" i="1"/>
  <c r="AJ15" i="1"/>
  <c r="AI15" i="1"/>
  <c r="AI8" i="1"/>
  <c r="AF15" i="1"/>
  <c r="AF8" i="1"/>
  <c r="AE15" i="1"/>
  <c r="AC15" i="1"/>
  <c r="AC8" i="1"/>
  <c r="AA15" i="1"/>
  <c r="AA8" i="1"/>
  <c r="Z15" i="1"/>
  <c r="Y15" i="1"/>
  <c r="V15" i="1"/>
  <c r="U15" i="1"/>
  <c r="O15" i="1"/>
  <c r="M15" i="1"/>
  <c r="M8" i="1"/>
  <c r="L8" i="1"/>
  <c r="K15" i="1"/>
  <c r="K8" i="1"/>
  <c r="J8" i="1"/>
  <c r="AL8" i="1"/>
  <c r="AE8" i="1"/>
  <c r="AD14" i="1"/>
  <c r="Z8" i="1"/>
  <c r="V8" i="1"/>
  <c r="U8" i="1"/>
  <c r="H15" i="1"/>
  <c r="F17" i="1" l="1"/>
  <c r="F9" i="1"/>
  <c r="F14" i="1" s="1"/>
  <c r="F3" i="1"/>
  <c r="C12" i="4"/>
  <c r="C10" i="3"/>
  <c r="C11" i="4"/>
  <c r="C9" i="3"/>
  <c r="C10" i="4"/>
  <c r="E17" i="1"/>
  <c r="E9" i="1"/>
  <c r="E14" i="1" s="1"/>
  <c r="E3" i="1"/>
  <c r="E8" i="1" s="1"/>
  <c r="C9" i="4"/>
  <c r="D17" i="1"/>
  <c r="D9" i="1"/>
  <c r="D14" i="1" s="1"/>
  <c r="D3" i="1"/>
  <c r="D8" i="1" s="1"/>
  <c r="F5" i="4"/>
  <c r="E5" i="4"/>
  <c r="D5" i="4"/>
  <c r="F5" i="3"/>
  <c r="E5" i="3"/>
  <c r="D5" i="3"/>
  <c r="F15" i="1" l="1"/>
  <c r="F8" i="1"/>
  <c r="E15" i="1"/>
  <c r="D15" i="1"/>
  <c r="C8" i="4"/>
  <c r="C8" i="3"/>
  <c r="B12" i="5" l="1"/>
  <c r="B11" i="5"/>
  <c r="B13" i="5" l="1"/>
  <c r="C7" i="3" l="1"/>
  <c r="C17" i="1" l="1"/>
  <c r="C9" i="1"/>
  <c r="C14" i="1" s="1"/>
  <c r="C3" i="1"/>
  <c r="C8" i="1" s="1"/>
  <c r="C7" i="4"/>
  <c r="C6" i="4"/>
  <c r="CW24" i="1"/>
  <c r="CW21" i="1" s="1"/>
  <c r="C6" i="3"/>
  <c r="C5" i="3" s="1"/>
  <c r="CW20" i="1"/>
  <c r="CW19" i="1"/>
  <c r="CW13" i="1"/>
  <c r="CW12" i="1"/>
  <c r="CW11" i="1"/>
  <c r="CW7" i="1"/>
  <c r="CW6" i="1"/>
  <c r="CW5" i="1"/>
  <c r="B9" i="1"/>
  <c r="B14" i="1" s="1"/>
  <c r="B3" i="1"/>
  <c r="B8" i="1" s="1"/>
  <c r="B17" i="1"/>
  <c r="C5" i="4" l="1"/>
  <c r="B7" i="5" s="1"/>
  <c r="B3" i="5"/>
  <c r="CW3" i="1"/>
  <c r="C15" i="1"/>
  <c r="CW9" i="1"/>
  <c r="B8" i="5" s="1"/>
  <c r="CW17" i="1"/>
  <c r="B15" i="1"/>
  <c r="B4" i="5" l="1"/>
  <c r="B5" i="5" s="1"/>
  <c r="CW14" i="1"/>
  <c r="B9" i="5"/>
  <c r="CW8" i="1"/>
  <c r="CW15" i="1"/>
</calcChain>
</file>

<file path=xl/sharedStrings.xml><?xml version="1.0" encoding="utf-8"?>
<sst xmlns="http://schemas.openxmlformats.org/spreadsheetml/2006/main" count="335" uniqueCount="258">
  <si>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</si>
  <si>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</si>
  <si>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</si>
  <si>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</si>
  <si>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</si>
  <si>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</si>
  <si>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</si>
  <si>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</si>
  <si>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</si>
  <si>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</si>
  <si>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</si>
  <si>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</si>
  <si>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</si>
  <si>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</si>
  <si>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</si>
  <si>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</si>
  <si>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</si>
  <si>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</si>
  <si>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</si>
  <si>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</si>
  <si>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</si>
  <si>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</si>
  <si>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</si>
  <si>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</si>
  <si>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</si>
  <si>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</si>
  <si>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</si>
  <si>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</si>
  <si>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</si>
  <si>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</si>
  <si>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</si>
  <si>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</si>
  <si>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</si>
  <si>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</si>
  <si>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</si>
  <si>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</si>
  <si>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</si>
  <si>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</si>
  <si>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</si>
  <si>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</si>
  <si>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</si>
  <si>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</si>
  <si>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</si>
  <si>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</si>
  <si>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Joanna Smyła</t>
  </si>
  <si>
    <t xml:space="preserve"> j.smyla@strzelceopolskie.eu</t>
  </si>
  <si>
    <t>Zastępca Skarbnika Gminy</t>
  </si>
  <si>
    <t xml:space="preserve">Tel. +48 77 404 93 35 | Fax +48 77 461 44 22 </t>
  </si>
  <si>
    <t>Adam Kiwka</t>
  </si>
  <si>
    <t>a.kiwka@strzelceopolskie.eu</t>
  </si>
  <si>
    <t>Skarbnik Gminy</t>
  </si>
  <si>
    <t xml:space="preserve">Tel. +48 77 404 93 30 | Fax +48 77 461 44 22 </t>
  </si>
  <si>
    <t>Budżet 2025 :: rejestr zmian</t>
  </si>
  <si>
    <t>Uchwała Nr X/81/2024 Rady Miejskiej w Strzelcach Opolskich z dnia 12 grudnia 2024 r.</t>
  </si>
  <si>
    <t>w sprawie uchwały budżetowej gminy Strzelce Opolskie na 2025 rok z późn. zm.</t>
  </si>
  <si>
    <t>#b25 #budzetso2025 #gminastrzelceopolskie</t>
  </si>
  <si>
    <t>Budżet na 2025 rok
wg URMSO
Nr X/81/2024
z dnia 12.12.2024 r.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</si>
  <si>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2025</t>
    </r>
    <r>
      <rPr>
        <b/>
        <sz val="10"/>
        <color indexed="12"/>
        <rFont val="Arial"/>
        <family val="2"/>
        <charset val="238"/>
      </rPr>
      <t xml:space="preserve"> ROKU</t>
    </r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</si>
  <si>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2025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</si>
  <si>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X/81/2024</t>
  </si>
  <si>
    <r>
      <t xml:space="preserve">      - na wynagrodzenia m.in. nagrody jubileuszowe i odprawy emerytalno-rentowe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</si>
  <si>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t>Zarządzenie
Nr 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</si>
  <si>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/2025
BSO
z dnia 10.01.2025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WYS:20250115
UPO:20250115</t>
    </r>
  </si>
  <si>
    <t>Zarządzenie
Nr 17/2025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</si>
  <si>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</t>
    </r>
    <r>
      <rPr>
        <b/>
        <sz val="11"/>
        <color indexed="8"/>
        <rFont val="Czcionka tekstu podstawowego"/>
        <charset val="238"/>
      </rPr>
      <t xml:space="preserve">/2024
BSO
z dnia 16.01.2025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WYS:20250121
UPO:20250121</t>
    </r>
  </si>
  <si>
    <t>Zarządzenie
Nr 30/2025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</si>
  <si>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30</t>
    </r>
    <r>
      <rPr>
        <b/>
        <sz val="11"/>
        <color indexed="8"/>
        <rFont val="Czcionka tekstu podstawowego"/>
        <charset val="238"/>
      </rPr>
      <t xml:space="preserve">/2025
BSO
z dnia 21.01.2025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WYS:20250127
UPO:20250127</t>
    </r>
  </si>
  <si>
    <t>Zarządzenie
Nr 38/2025</t>
  </si>
  <si>
    <r>
      <t xml:space="preserve">URMSO
Nr XII/90/2025
z dnia
30.01.2025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rFont val="Czcionka tekstu podstawowego"/>
        <charset val="238"/>
      </rPr>
      <t>]</t>
    </r>
  </si>
  <si>
    <t>Zarządzenie
Nr 39/2025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</si>
  <si>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/2025
BSO
z dnia 31.01.2025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WYS:20250205
UPO:20250205</t>
    </r>
  </si>
  <si>
    <t>Zarządzenie
Nr 40/2025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</si>
  <si>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40</t>
    </r>
    <r>
      <rPr>
        <b/>
        <sz val="11"/>
        <color indexed="8"/>
        <rFont val="Czcionka tekstu podstawowego"/>
        <charset val="238"/>
      </rPr>
      <t xml:space="preserve">/2025
BSO
z dnia 31.01.2025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WYS:20250205
UPO:20250205</t>
    </r>
  </si>
  <si>
    <t>Zarządzenie
Nr 44/2025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</si>
  <si>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</si>
  <si>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t>Zarządzenie
Nr 45/2025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</si>
  <si>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</si>
  <si>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t>Zarządzenie
Nr 46/2025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</si>
  <si>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46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</si>
  <si>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t>Zarządzenie
Nr 53/2025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</si>
  <si>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53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</si>
  <si>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54/2025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</si>
  <si>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54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</si>
  <si>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55/2025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</si>
  <si>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55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</si>
  <si>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61/2025</t>
  </si>
  <si>
    <r>
      <t xml:space="preserve">URMSO
Nr XIII/100/2025
z dnia
27.02.2025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rFont val="Czcionka tekstu podstawowego"/>
        <charset val="238"/>
      </rPr>
      <t>]</t>
    </r>
  </si>
  <si>
    <t>Zarządzenie
Nr 71/2025</t>
  </si>
  <si>
    <t>Zarządzenie
Nr 72/2025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</si>
  <si>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71</t>
    </r>
    <r>
      <rPr>
        <b/>
        <sz val="11"/>
        <color indexed="8"/>
        <rFont val="Czcionka tekstu podstawowego"/>
        <charset val="238"/>
      </rPr>
      <t xml:space="preserve">/2025
BSO
z dnia 12.03.2025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WYS:20250318
UPO:20250318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</si>
  <si>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72</t>
    </r>
    <r>
      <rPr>
        <b/>
        <sz val="11"/>
        <color indexed="8"/>
        <rFont val="Czcionka tekstu podstawowego"/>
        <charset val="238"/>
      </rPr>
      <t xml:space="preserve">/2025
BSO
z dnia 12.03.2025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WYS:20250318
UPO:20250318</t>
    </r>
  </si>
  <si>
    <t>Zarządzenie
Nr 88/2025</t>
  </si>
  <si>
    <r>
      <t xml:space="preserve">URMSO
Nr XIV/107/2025
z dnia
27.03.2025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rFont val="Czcionka tekstu podstawowego"/>
        <charset val="238"/>
      </rPr>
      <t>]</t>
    </r>
  </si>
  <si>
    <t>Zarządzenie
Nr 89/2025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</si>
  <si>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89</t>
    </r>
    <r>
      <rPr>
        <b/>
        <sz val="11"/>
        <color indexed="8"/>
        <rFont val="Czcionka tekstu podstawowego"/>
        <charset val="238"/>
      </rPr>
      <t xml:space="preserve">/2025
BSO
z dnia 28.03.2025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WYS:20250402
UPO:20250402</t>
    </r>
  </si>
  <si>
    <t>Zarządzenie
Nr 90/2025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</si>
  <si>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90</t>
    </r>
    <r>
      <rPr>
        <b/>
        <sz val="11"/>
        <color indexed="8"/>
        <rFont val="Czcionka tekstu podstawowego"/>
        <charset val="238"/>
      </rPr>
      <t xml:space="preserve">/2025
BSO
z dnia 28.03.2025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WYS:20250402
UPO:20250402</t>
    </r>
  </si>
  <si>
    <t>Zarządzenie
Nr 91/2025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</si>
  <si>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91</t>
    </r>
    <r>
      <rPr>
        <b/>
        <sz val="11"/>
        <color indexed="8"/>
        <rFont val="Czcionka tekstu podstawowego"/>
        <charset val="238"/>
      </rPr>
      <t xml:space="preserve">/2025
BSO
z dnia 01.04.2025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WYS:20250408
UPO:20250408</t>
    </r>
  </si>
  <si>
    <t>Zarządzenie
Nr 108/2025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</si>
  <si>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108</t>
    </r>
    <r>
      <rPr>
        <b/>
        <sz val="11"/>
        <color indexed="8"/>
        <rFont val="Czcionka tekstu podstawowego"/>
        <charset val="238"/>
      </rPr>
      <t xml:space="preserve">/2025
BSO
z dnia 14.04.2025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WYS:20250416
UPO:20250416</t>
    </r>
  </si>
  <si>
    <t>Zarządzenie
Nr 109/2025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</si>
  <si>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109</t>
    </r>
    <r>
      <rPr>
        <b/>
        <sz val="11"/>
        <color indexed="8"/>
        <rFont val="Czcionka tekstu podstawowego"/>
        <charset val="238"/>
      </rPr>
      <t xml:space="preserve">/2025
BSO
z dnia 14.04.2025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WYS:20250416
UPO:20250416</t>
    </r>
  </si>
  <si>
    <t>Zarządzenie
Nr 110/2025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</si>
  <si>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110</t>
    </r>
    <r>
      <rPr>
        <b/>
        <sz val="11"/>
        <color indexed="8"/>
        <rFont val="Czcionka tekstu podstawowego"/>
        <charset val="238"/>
      </rPr>
      <t xml:space="preserve">/2025
BSO
z dnia 14.04.2025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WYS:20250416
UPO:20250416</t>
    </r>
  </si>
  <si>
    <r>
      <t xml:space="preserve">URMSO
Nr XV/110/2025
z dnia
24.04.2025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rFont val="Czcionka tekstu podstawowego"/>
        <charset val="238"/>
      </rPr>
      <t>]</t>
    </r>
  </si>
  <si>
    <t>Zarządzenie
Nr 117/2025</t>
  </si>
  <si>
    <t>Zarządzenie
Nr 118/2025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</si>
  <si>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118</t>
    </r>
    <r>
      <rPr>
        <b/>
        <sz val="11"/>
        <color indexed="8"/>
        <rFont val="Czcionka tekstu podstawowego"/>
        <charset val="238"/>
      </rPr>
      <t xml:space="preserve">/2025
BSO
z dnia 25.04.2025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WYS:20250429
UPO:20250429</t>
    </r>
  </si>
  <si>
    <t>Zarządzenie
Nr 119/2025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</si>
  <si>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119</t>
    </r>
    <r>
      <rPr>
        <b/>
        <sz val="11"/>
        <color indexed="8"/>
        <rFont val="Czcionka tekstu podstawowego"/>
        <charset val="238"/>
      </rPr>
      <t xml:space="preserve">/2025
BSO
z dnia 25.04.2025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WYS:20250429
UPO:20250429</t>
    </r>
  </si>
  <si>
    <t>Zarządzenie
Nr 120/2025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</si>
  <si>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120</t>
    </r>
    <r>
      <rPr>
        <b/>
        <sz val="11"/>
        <color indexed="8"/>
        <rFont val="Czcionka tekstu podstawowego"/>
        <charset val="238"/>
      </rPr>
      <t xml:space="preserve">/2025
BSO
z dnia 25.04.2025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WYS:20250429
UPO:20250429</t>
    </r>
  </si>
  <si>
    <t>Zarządzenie
Nr 127/2025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</si>
  <si>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127</t>
    </r>
    <r>
      <rPr>
        <b/>
        <sz val="11"/>
        <color indexed="8"/>
        <rFont val="Czcionka tekstu podstawowego"/>
        <charset val="238"/>
      </rPr>
      <t xml:space="preserve">/2025
BSO
z dnia 30.04.2025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WYS:20250507
UPO:20250507</t>
    </r>
  </si>
  <si>
    <t>Zarządzenie
Nr 128/2025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</si>
  <si>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128</t>
    </r>
    <r>
      <rPr>
        <b/>
        <sz val="11"/>
        <color indexed="8"/>
        <rFont val="Czcionka tekstu podstawowego"/>
        <charset val="238"/>
      </rPr>
      <t xml:space="preserve">/2025
BSO
z dnia 30.04.2025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WYS:20250507
UPO:20250507</t>
    </r>
  </si>
  <si>
    <t>Zarządzenie
Nr 134/2025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</si>
  <si>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134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</si>
  <si>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135/2025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</si>
  <si>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135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</si>
  <si>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136/2025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</si>
  <si>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136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</si>
  <si>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137/2025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</si>
  <si>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137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</si>
  <si>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144/2025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</si>
  <si>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144</t>
    </r>
    <r>
      <rPr>
        <b/>
        <sz val="11"/>
        <color indexed="8"/>
        <rFont val="Czcionka tekstu podstawowego"/>
        <charset val="238"/>
      </rPr>
      <t xml:space="preserve">/2025
BSO
z dnia 26.05.2025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WYS:20250527
UPO:20250527</t>
    </r>
  </si>
  <si>
    <t>Zarządzenie
Nr 146/2025</t>
  </si>
  <si>
    <r>
      <t xml:space="preserve">URMSO
Nr XVI/118/2025
z dnia
29.05.2025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rFont val="Czcionka tekstu podstawowego"/>
        <charset val="238"/>
      </rPr>
      <t>]</t>
    </r>
  </si>
  <si>
    <t>Zarządzenie
Nr 147/2025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</si>
  <si>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147</t>
    </r>
    <r>
      <rPr>
        <b/>
        <sz val="11"/>
        <color indexed="8"/>
        <rFont val="Czcionka tekstu podstawowego"/>
        <charset val="238"/>
      </rPr>
      <t xml:space="preserve">/2025
BSO
z dnia 30.05.2025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WYS:20250604
UPO:20250604</t>
    </r>
  </si>
  <si>
    <t>Zarządzenie
Nr 148/2025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</si>
  <si>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148</t>
    </r>
    <r>
      <rPr>
        <b/>
        <sz val="11"/>
        <color indexed="8"/>
        <rFont val="Czcionka tekstu podstawowego"/>
        <charset val="238"/>
      </rPr>
      <t xml:space="preserve">/2025
BSO
z dnia 30.05.2025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WYS:20250604
UPO:20250604</t>
    </r>
  </si>
  <si>
    <t>Zarządzenie
Nr 149/2025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</si>
  <si>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149</t>
    </r>
    <r>
      <rPr>
        <b/>
        <sz val="11"/>
        <color indexed="8"/>
        <rFont val="Czcionka tekstu podstawowego"/>
        <charset val="238"/>
      </rPr>
      <t xml:space="preserve">/2025
BSO
z dnia 30.05.2025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WYS:20250604
UPO:20250604</t>
    </r>
  </si>
  <si>
    <t>Zarządzenie
Nr 154/2025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</si>
  <si>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154</t>
    </r>
    <r>
      <rPr>
        <b/>
        <sz val="11"/>
        <color indexed="8"/>
        <rFont val="Czcionka tekstu podstawowego"/>
        <charset val="238"/>
      </rPr>
      <t xml:space="preserve">/2025
BSO
z dnia 11.06.2025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WYS:20250616
UPO:20250616</t>
    </r>
  </si>
  <si>
    <t>Zarządzenie
Nr 155/2025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</si>
  <si>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155</t>
    </r>
    <r>
      <rPr>
        <b/>
        <sz val="11"/>
        <color indexed="8"/>
        <rFont val="Czcionka tekstu podstawowego"/>
        <charset val="238"/>
      </rPr>
      <t xml:space="preserve">/2025
BSO
z dnia 11.06.2025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WYS:20250616
UPO:20250616</t>
    </r>
  </si>
  <si>
    <t>Zarządzenie
Nr 156/2025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</si>
  <si>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156</t>
    </r>
    <r>
      <rPr>
        <b/>
        <sz val="11"/>
        <color indexed="8"/>
        <rFont val="Czcionka tekstu podstawowego"/>
        <charset val="238"/>
      </rPr>
      <t xml:space="preserve">/2025
BSO
z dnia 11.06.2025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WYS:20250616
UPO:20250616</t>
    </r>
  </si>
  <si>
    <t>Zarządzenie
Nr 162/2025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</si>
  <si>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162</t>
    </r>
    <r>
      <rPr>
        <b/>
        <sz val="11"/>
        <color indexed="8"/>
        <rFont val="Czcionka tekstu podstawowego"/>
        <charset val="238"/>
      </rPr>
      <t xml:space="preserve">/2025
BSO
z dnia 23.06.2025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WYS:20250627
UPO:20250627</t>
    </r>
  </si>
  <si>
    <t>Zarządzenie
Nr 164/2025</t>
  </si>
  <si>
    <t>Zarządzenie
Nr 163/2025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</si>
  <si>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163</t>
    </r>
    <r>
      <rPr>
        <b/>
        <sz val="11"/>
        <color indexed="8"/>
        <rFont val="Czcionka tekstu podstawowego"/>
        <charset val="238"/>
      </rPr>
      <t xml:space="preserve">/2025
BSO
z dnia 23.06.2025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WYS:20250627
UPO:20250627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</si>
  <si>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164</t>
    </r>
    <r>
      <rPr>
        <b/>
        <sz val="11"/>
        <color indexed="8"/>
        <rFont val="Czcionka tekstu podstawowego"/>
        <charset val="238"/>
      </rPr>
      <t xml:space="preserve">/2025
BSO
z dnia 23.06.2025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WYS:20250627
UPO:20250627</t>
    </r>
  </si>
  <si>
    <t>Zarządzenie
Nr 165/2025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</si>
  <si>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165</t>
    </r>
    <r>
      <rPr>
        <b/>
        <sz val="11"/>
        <color indexed="8"/>
        <rFont val="Czcionka tekstu podstawowego"/>
        <charset val="238"/>
      </rPr>
      <t xml:space="preserve">/2025
BSO
z dnia 23.06.2025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WYS:20250627
UPO:20250627</t>
    </r>
  </si>
  <si>
    <t>Zarządzenie
Nr 167/2025</t>
  </si>
  <si>
    <r>
      <t xml:space="preserve">URMSO
Nr XVII/131/2025
z dnia
26.06.2025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45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</si>
  <si>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182</t>
    </r>
    <r>
      <rPr>
        <b/>
        <sz val="11"/>
        <color indexed="8"/>
        <rFont val="Czcionka tekstu podstawowego"/>
        <charset val="238"/>
      </rPr>
      <t xml:space="preserve">/2025
BSO
z dnia 04.07.2025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WYS:20250709
UPO:20250709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</si>
  <si>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188</t>
    </r>
    <r>
      <rPr>
        <b/>
        <sz val="11"/>
        <color indexed="8"/>
        <rFont val="Czcionka tekstu podstawowego"/>
        <charset val="238"/>
      </rPr>
      <t xml:space="preserve">/2025
BSO
z dnia 08.07.2025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WYS:20250709
UPO:20250709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</si>
  <si>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194</t>
    </r>
    <r>
      <rPr>
        <b/>
        <sz val="11"/>
        <color indexed="8"/>
        <rFont val="Czcionka tekstu podstawowego"/>
        <charset val="238"/>
      </rPr>
      <t xml:space="preserve">/2025
BSO
z dnia 18.07.2025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WYS:20250723
UPO:20250723</t>
    </r>
  </si>
  <si>
    <t>Zarządzenie
Nr 182/2025</t>
  </si>
  <si>
    <t>Zarządzenie
Nr 188/2025</t>
  </si>
  <si>
    <t>Zarządzenie
Nr 194/2025</t>
  </si>
  <si>
    <t>Zarządzenie
Nr 195/2025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</si>
  <si>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195</t>
    </r>
    <r>
      <rPr>
        <b/>
        <sz val="11"/>
        <color indexed="8"/>
        <rFont val="Czcionka tekstu podstawowego"/>
        <charset val="238"/>
      </rPr>
      <t xml:space="preserve">/2025
BSO
z dnia 18.07.2025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WYS:20250723
UPO:20250723</t>
    </r>
  </si>
  <si>
    <t>Zarządzenie
Nr 196/2025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</si>
  <si>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196</t>
    </r>
    <r>
      <rPr>
        <b/>
        <sz val="11"/>
        <color indexed="8"/>
        <rFont val="Czcionka tekstu podstawowego"/>
        <charset val="238"/>
      </rPr>
      <t xml:space="preserve">/2025
BSO
z dnia 18.07.2025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WYS:20250723
UPO:20250723</t>
    </r>
  </si>
  <si>
    <t>Zarządzenie
Nr 202/2025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</si>
  <si>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202</t>
    </r>
    <r>
      <rPr>
        <b/>
        <sz val="11"/>
        <color indexed="8"/>
        <rFont val="Czcionka tekstu podstawowego"/>
        <charset val="238"/>
      </rPr>
      <t xml:space="preserve">/2025
BSO
z dnia 28.07.2025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WYS:20250729
UPO:20250729</t>
    </r>
  </si>
  <si>
    <t>Zarządzenie
Nr 203/2025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</si>
  <si>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203</t>
    </r>
    <r>
      <rPr>
        <b/>
        <sz val="11"/>
        <color indexed="8"/>
        <rFont val="Czcionka tekstu podstawowego"/>
        <charset val="238"/>
      </rPr>
      <t xml:space="preserve">/2025
BSO
z dnia 28.07.2025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WYS:20250729
UPO:20250729</t>
    </r>
  </si>
  <si>
    <t>Zarządzenie
Nr 204/2025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</si>
  <si>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204</t>
    </r>
    <r>
      <rPr>
        <b/>
        <sz val="11"/>
        <color indexed="8"/>
        <rFont val="Czcionka tekstu podstawowego"/>
        <charset val="238"/>
      </rPr>
      <t xml:space="preserve">/2025
BSO
z dnia 28.07.2025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WYS:20250729
UPO:20250729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</si>
  <si>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211</t>
    </r>
    <r>
      <rPr>
        <b/>
        <sz val="11"/>
        <color indexed="8"/>
        <rFont val="Czcionka tekstu podstawowego"/>
        <charset val="238"/>
      </rPr>
      <t xml:space="preserve">/2025
BSO
z dnia 18.08.2025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WYS:20250821
UPO:20250821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</si>
  <si>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212</t>
    </r>
    <r>
      <rPr>
        <b/>
        <sz val="11"/>
        <color indexed="8"/>
        <rFont val="Czcionka tekstu podstawowego"/>
        <charset val="238"/>
      </rPr>
      <t xml:space="preserve">/2025
BSO
z dnia 18.08.2025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WYS:20250821
UPO:20250821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</si>
  <si>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213</t>
    </r>
    <r>
      <rPr>
        <b/>
        <sz val="11"/>
        <color indexed="8"/>
        <rFont val="Czcionka tekstu podstawowego"/>
        <charset val="238"/>
      </rPr>
      <t xml:space="preserve">/2025
BSO
z dnia 18.08.2025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WYS:20250821
UPO:20250821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</si>
  <si>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227</t>
    </r>
    <r>
      <rPr>
        <b/>
        <sz val="11"/>
        <color indexed="8"/>
        <rFont val="Czcionka tekstu podstawowego"/>
        <charset val="238"/>
      </rPr>
      <t xml:space="preserve">/2025
BSO
z dnia 29.08.2025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WYS:20250904
UPO:20250904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</si>
  <si>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228</t>
    </r>
    <r>
      <rPr>
        <b/>
        <sz val="11"/>
        <color indexed="8"/>
        <rFont val="Czcionka tekstu podstawowego"/>
        <charset val="238"/>
      </rPr>
      <t xml:space="preserve">/2025
BSO
z dnia 29.08.2025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WYS:20250904
UPO:20250904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</si>
  <si>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229</t>
    </r>
    <r>
      <rPr>
        <b/>
        <sz val="11"/>
        <color indexed="8"/>
        <rFont val="Czcionka tekstu podstawowego"/>
        <charset val="238"/>
      </rPr>
      <t xml:space="preserve">/2025
BSO
z dnia 29.08.2025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WYS:20250904
UPO:20250904</t>
    </r>
  </si>
  <si>
    <t>Zarządzenie
Nr 211/2025</t>
  </si>
  <si>
    <t>Zarządzenie
Nr 212/2025</t>
  </si>
  <si>
    <t>Zarządzenie
Nr 213/2025</t>
  </si>
  <si>
    <t>Zarządzenie
Nr 226/2025</t>
  </si>
  <si>
    <t>Zarządzenie
Nr 227/2025</t>
  </si>
  <si>
    <t>Zarządzenie
Nr 229/2025</t>
  </si>
  <si>
    <t>Zarządzenie
Nr 228/2025</t>
  </si>
  <si>
    <t>Zarządzenie
Nr 241/2025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</si>
  <si>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241</t>
    </r>
    <r>
      <rPr>
        <b/>
        <sz val="11"/>
        <color indexed="8"/>
        <rFont val="Czcionka tekstu podstawowego"/>
        <charset val="238"/>
      </rPr>
      <t xml:space="preserve">/2025
BSO
z dnia 5.09.2025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WYS:20250910
UPO:20250910</t>
    </r>
  </si>
  <si>
    <t>Zarządzenie
Nr 242/2025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</si>
  <si>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242</t>
    </r>
    <r>
      <rPr>
        <b/>
        <sz val="11"/>
        <color indexed="8"/>
        <rFont val="Czcionka tekstu podstawowego"/>
        <charset val="238"/>
      </rPr>
      <t xml:space="preserve">/2025
BSO
z dnia 5.09.2025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WYS:20250910
UPO:20250910</t>
    </r>
  </si>
  <si>
    <t>Zarządzenie
Nr 243/2025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</si>
  <si>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243</t>
    </r>
    <r>
      <rPr>
        <b/>
        <sz val="11"/>
        <color indexed="8"/>
        <rFont val="Czcionka tekstu podstawowego"/>
        <charset val="238"/>
      </rPr>
      <t xml:space="preserve">/2025
BSO
z dnia 5.09.2025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WYS:20250910
UPO:20250910</t>
    </r>
  </si>
  <si>
    <t>Zarządzenie
Nr 250/2025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</si>
  <si>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250</t>
    </r>
    <r>
      <rPr>
        <b/>
        <sz val="11"/>
        <color indexed="8"/>
        <rFont val="Czcionka tekstu podstawowego"/>
        <charset val="238"/>
      </rPr>
      <t xml:space="preserve">/2025
BSO
z dnia 16.09.2025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WYS:20250918
UPO:20250918</t>
    </r>
  </si>
  <si>
    <t>Zarządzenie
Nr 261/2025</t>
  </si>
  <si>
    <r>
      <t xml:space="preserve">URMSO
Nr XVIII/141/2025
z dnia
28.08.2025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57</t>
    </r>
    <r>
      <rPr>
        <sz val="11"/>
        <rFont val="Czcionka tekstu podstawowego"/>
        <charset val="238"/>
      </rPr>
      <t>]</t>
    </r>
  </si>
  <si>
    <r>
      <t xml:space="preserve">URMSO
Nr XIX/149/2025
z dnia
25.09.2025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65</t>
    </r>
    <r>
      <rPr>
        <sz val="11"/>
        <rFont val="Czcionka tekstu podstawowego"/>
        <charset val="238"/>
      </rPr>
      <t>]</t>
    </r>
  </si>
  <si>
    <t>Zarządzenie
Nr 262/2025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</si>
  <si>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262</t>
    </r>
    <r>
      <rPr>
        <b/>
        <sz val="11"/>
        <color indexed="8"/>
        <rFont val="Czcionka tekstu podstawowego"/>
        <charset val="238"/>
      </rPr>
      <t xml:space="preserve">/2025
BSO
z dnia 26.09.2025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WYS:20251002
UPO:20251002</t>
    </r>
  </si>
  <si>
    <t>Zarządzenie
Nr 263/2025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</si>
  <si>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263</t>
    </r>
    <r>
      <rPr>
        <b/>
        <sz val="11"/>
        <color indexed="8"/>
        <rFont val="Czcionka tekstu podstawowego"/>
        <charset val="238"/>
      </rPr>
      <t xml:space="preserve">/2025
BSO
z dnia 26.09.2025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WYS:20251002
UPO:20251002</t>
    </r>
  </si>
  <si>
    <t>Zarządzenie
Nr 264/2025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</si>
  <si>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264</t>
    </r>
    <r>
      <rPr>
        <b/>
        <sz val="11"/>
        <color indexed="8"/>
        <rFont val="Czcionka tekstu podstawowego"/>
        <charset val="238"/>
      </rPr>
      <t xml:space="preserve">/2025
BSO
z dnia 26.09.2025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WYS:20251002
UPO:20251002</t>
    </r>
  </si>
  <si>
    <t>Zarządzenie
Nr 265/2025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</si>
  <si>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265</t>
    </r>
    <r>
      <rPr>
        <b/>
        <sz val="11"/>
        <color indexed="8"/>
        <rFont val="Czcionka tekstu podstawowego"/>
        <charset val="238"/>
      </rPr>
      <t xml:space="preserve">/2025
BSO
z dnia 26.09.2025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WYS:20251002
UPO:20251002</t>
    </r>
  </si>
  <si>
    <t>Zarządzenie
Nr 276/2025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</si>
  <si>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276</t>
    </r>
    <r>
      <rPr>
        <b/>
        <sz val="11"/>
        <color indexed="8"/>
        <rFont val="Czcionka tekstu podstawowego"/>
        <charset val="238"/>
      </rPr>
      <t xml:space="preserve">/2025
BSO
z dnia 3.10.2025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WYS:20251008
UPO:20251008</t>
    </r>
  </si>
  <si>
    <t>Zarządzenie
Nr 277/2025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</si>
  <si>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277</t>
    </r>
    <r>
      <rPr>
        <b/>
        <sz val="11"/>
        <color indexed="8"/>
        <rFont val="Czcionka tekstu podstawowego"/>
        <charset val="238"/>
      </rPr>
      <t xml:space="preserve">/2025
BSO
z dnia 3.10.2025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WYS:20251008
UPO:20251008</t>
    </r>
  </si>
  <si>
    <t>Zarządzenie
Nr 280/2025</t>
  </si>
  <si>
    <t>Zarządzenie
Nr 279/2025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</si>
  <si>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279</t>
    </r>
    <r>
      <rPr>
        <b/>
        <sz val="11"/>
        <color indexed="8"/>
        <rFont val="Czcionka tekstu podstawowego"/>
        <charset val="238"/>
      </rPr>
      <t xml:space="preserve">/2025
BSO
z dnia 13.10.2025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72</t>
    </r>
    <r>
      <rPr>
        <sz val="11"/>
        <color indexed="8"/>
        <rFont val="Czcionka tekstu podstawowego"/>
        <charset val="238"/>
      </rPr>
      <t xml:space="preserve">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WYS:20251017
UPO:20251017</t>
    </r>
  </si>
  <si>
    <t>Zarządzenie
Nr 281/2025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</si>
  <si>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280</t>
    </r>
    <r>
      <rPr>
        <b/>
        <sz val="11"/>
        <color indexed="8"/>
        <rFont val="Czcionka tekstu podstawowego"/>
        <charset val="238"/>
      </rPr>
      <t xml:space="preserve">/2025
BSO
z dnia 13.10.2025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WYS:20251017
UPO:20251017</t>
    </r>
  </si>
  <si>
    <t>Zarządzenie
Nr 284/2025</t>
  </si>
  <si>
    <t>Zarządzenie
Nr 285/2025</t>
  </si>
  <si>
    <t>Zarządzenie
Nr 289/2025</t>
  </si>
  <si>
    <t>Zarządzenie
Nr 290/2025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</si>
  <si>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281</t>
    </r>
    <r>
      <rPr>
        <b/>
        <sz val="11"/>
        <color indexed="8"/>
        <rFont val="Czcionka tekstu podstawowego"/>
        <charset val="238"/>
      </rPr>
      <t xml:space="preserve">/2025
BSO
z dnia 13.10.2025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WYS:20251017
UPO:20251017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</si>
  <si>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284</t>
    </r>
    <r>
      <rPr>
        <b/>
        <sz val="11"/>
        <color indexed="8"/>
        <rFont val="Czcionka tekstu podstawowego"/>
        <charset val="238"/>
      </rPr>
      <t xml:space="preserve">/2025
BSO
z dnia 17.10.2025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WYS:20251023
UPO:20251023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</si>
  <si>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285</t>
    </r>
    <r>
      <rPr>
        <b/>
        <sz val="11"/>
        <color indexed="8"/>
        <rFont val="Czcionka tekstu podstawowego"/>
        <charset val="238"/>
      </rPr>
      <t xml:space="preserve">/2025
BSO
z dnia 20.10.2025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76</t>
    </r>
    <r>
      <rPr>
        <sz val="11"/>
        <color indexed="8"/>
        <rFont val="Czcionka tekstu podstawowego"/>
        <charset val="238"/>
      </rPr>
      <t xml:space="preserve">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WYS:20251023
UPO:20251023</t>
    </r>
  </si>
  <si>
    <r>
      <t xml:space="preserve">URMSO
Nr XX/153/2025
z dnia
30.10.2025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77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</si>
  <si>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290</t>
    </r>
    <r>
      <rPr>
        <b/>
        <sz val="11"/>
        <color indexed="8"/>
        <rFont val="Czcionka tekstu podstawowego"/>
        <charset val="238"/>
      </rPr>
      <t xml:space="preserve">/2025
BSO
z dnia 31.10.2025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78</t>
    </r>
    <r>
      <rPr>
        <sz val="11"/>
        <color indexed="8"/>
        <rFont val="Czcionka tekstu podstawowego"/>
        <charset val="238"/>
      </rPr>
      <t xml:space="preserve">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WYS:20251105
UPO:20251105</t>
    </r>
  </si>
  <si>
    <t>Zarządzenie
Nr 291/2025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</si>
  <si>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291</t>
    </r>
    <r>
      <rPr>
        <b/>
        <sz val="11"/>
        <color indexed="8"/>
        <rFont val="Czcionka tekstu podstawowego"/>
        <charset val="238"/>
      </rPr>
      <t xml:space="preserve">/2025
BSO
z dnia 31.10.2025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WYS:20251105
UPO:20251105</t>
    </r>
  </si>
  <si>
    <t>Zarządzenie
Nr 292/2025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</si>
  <si>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292</t>
    </r>
    <r>
      <rPr>
        <b/>
        <sz val="11"/>
        <color indexed="8"/>
        <rFont val="Czcionka tekstu podstawowego"/>
        <charset val="238"/>
      </rPr>
      <t xml:space="preserve">/2025
BSO
z dnia 31.10.2025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WYS:20251105
UPO:20251105</t>
    </r>
  </si>
  <si>
    <t>Zarządzenie
Nr 293/2025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</si>
  <si>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293</t>
    </r>
    <r>
      <rPr>
        <b/>
        <sz val="11"/>
        <color indexed="8"/>
        <rFont val="Czcionka tekstu podstawowego"/>
        <charset val="238"/>
      </rPr>
      <t xml:space="preserve">/2025
BSO
z dnia 31.10.2025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WYS:20251105
UPO:20251105</t>
    </r>
  </si>
  <si>
    <t>Zarządzenie
Nr 302/2025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</si>
  <si>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302</t>
    </r>
    <r>
      <rPr>
        <b/>
        <sz val="11"/>
        <color indexed="8"/>
        <rFont val="Czcionka tekstu podstawowego"/>
        <charset val="238"/>
      </rPr>
      <t xml:space="preserve">/2025
BSO
z dnia 13.11.2025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82</t>
    </r>
    <r>
      <rPr>
        <sz val="11"/>
        <color indexed="8"/>
        <rFont val="Czcionka tekstu podstawowego"/>
        <charset val="238"/>
      </rPr>
      <t xml:space="preserve">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WYS:20251119
UPO:20251119</t>
    </r>
  </si>
  <si>
    <t>Zarządzenie
Nr 303/2025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</si>
  <si>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303</t>
    </r>
    <r>
      <rPr>
        <b/>
        <sz val="11"/>
        <color indexed="8"/>
        <rFont val="Czcionka tekstu podstawowego"/>
        <charset val="238"/>
      </rPr>
      <t xml:space="preserve">/2025
BSO
z dnia 13.11.2025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WYS:20251119
UPO:20251119</t>
    </r>
  </si>
  <si>
    <t>Zarządzenie
Nr 304/2025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</si>
  <si>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304</t>
    </r>
    <r>
      <rPr>
        <b/>
        <sz val="11"/>
        <color indexed="8"/>
        <rFont val="Czcionka tekstu podstawowego"/>
        <charset val="238"/>
      </rPr>
      <t xml:space="preserve">/2025
BSO
z dnia 13.11.2025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WYS:20251119
UPO:20251119</t>
    </r>
  </si>
  <si>
    <t>Zarządzenie
Nr 313/2025</t>
  </si>
  <si>
    <r>
      <t xml:space="preserve">URMSO
Nr XXI/163/2025
z dnia
27.11.2025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85</t>
    </r>
    <r>
      <rPr>
        <sz val="11"/>
        <rFont val="Czcionka tekstu podstawowego"/>
        <charset val="238"/>
      </rPr>
      <t>]</t>
    </r>
  </si>
  <si>
    <t>Zarządzenie
Nr 314/2025</t>
  </si>
  <si>
    <t>Zarządzenie
Nr 315/2025</t>
  </si>
  <si>
    <t>Zarządzenie
Nr 316/2025</t>
  </si>
  <si>
    <t>Zarządzenie
Nr 328/2025</t>
  </si>
  <si>
    <t>Zarządzenie
Nr 329/2025</t>
  </si>
  <si>
    <t>Zarządzenie
Nr 339/2025</t>
  </si>
  <si>
    <t>Zarządzenie
Nr 340/2025</t>
  </si>
  <si>
    <t>Zarządzenie
Nr 341/2025</t>
  </si>
  <si>
    <t>Zarządzenie
Nr 354/2025</t>
  </si>
  <si>
    <t>Zarządzenie
Nr 356/2025</t>
  </si>
  <si>
    <t>Zarządzenie
Nr 357/2025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</si>
  <si>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314</t>
    </r>
    <r>
      <rPr>
        <b/>
        <sz val="11"/>
        <color indexed="8"/>
        <rFont val="Czcionka tekstu podstawowego"/>
        <charset val="238"/>
      </rPr>
      <t xml:space="preserve">/2025
BSO
z dnia 28.11.2025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86</t>
    </r>
    <r>
      <rPr>
        <sz val="11"/>
        <color indexed="8"/>
        <rFont val="Czcionka tekstu podstawowego"/>
        <charset val="238"/>
      </rPr>
      <t xml:space="preserve">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WYS:20251204
UPO:20251204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</si>
  <si>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315</t>
    </r>
    <r>
      <rPr>
        <b/>
        <sz val="11"/>
        <color indexed="8"/>
        <rFont val="Czcionka tekstu podstawowego"/>
        <charset val="238"/>
      </rPr>
      <t xml:space="preserve">/2025
BSO
z dnia 28.11.2025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WYS:20251204
UPO:20251204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</si>
  <si>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316</t>
    </r>
    <r>
      <rPr>
        <b/>
        <sz val="11"/>
        <color indexed="8"/>
        <rFont val="Czcionka tekstu podstawowego"/>
        <charset val="238"/>
      </rPr>
      <t xml:space="preserve">/2025
BSO
z dnia 28.11.2025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WYS:20251204
UPO:20251204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</si>
  <si>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329</t>
    </r>
    <r>
      <rPr>
        <b/>
        <sz val="11"/>
        <color indexed="8"/>
        <rFont val="Czcionka tekstu podstawowego"/>
        <charset val="238"/>
      </rPr>
      <t xml:space="preserve">/2025
BSO
z dnia 5.12.2025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WYS:20251210
UPO:20251210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</si>
  <si>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339</t>
    </r>
    <r>
      <rPr>
        <b/>
        <sz val="11"/>
        <color indexed="8"/>
        <rFont val="Czcionka tekstu podstawowego"/>
        <charset val="238"/>
      </rPr>
      <t xml:space="preserve">/2025
BSO
z dnia 12.12.2025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91</t>
    </r>
    <r>
      <rPr>
        <sz val="11"/>
        <color theme="1"/>
        <rFont val="Czcionka tekstu podstawowego"/>
        <charset val="238"/>
      </rPr>
      <t>]</t>
    </r>
    <r>
      <rPr>
        <sz val="11"/>
        <color indexed="8"/>
        <rFont val="Czcionka tekstu podstawowego"/>
        <charset val="238"/>
      </rPr>
      <t xml:space="preserve">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WYS:20251217
UPO:20251217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</si>
  <si>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340</t>
    </r>
    <r>
      <rPr>
        <b/>
        <sz val="11"/>
        <color indexed="8"/>
        <rFont val="Czcionka tekstu podstawowego"/>
        <charset val="238"/>
      </rPr>
      <t xml:space="preserve">/2025
BSO
z dnia 12.12.2025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WYS:20251217
UPO:20251217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</si>
  <si>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341</t>
    </r>
    <r>
      <rPr>
        <b/>
        <sz val="11"/>
        <color indexed="8"/>
        <rFont val="Czcionka tekstu podstawowego"/>
        <charset val="238"/>
      </rPr>
      <t xml:space="preserve">/2025
BSO
z dnia 12.12.2025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WYS:20251217
UPO:20251217</t>
    </r>
  </si>
  <si>
    <r>
      <t xml:space="preserve">URMSO
Nr XXII/171/2025
z dnia
18.12.2025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94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</si>
  <si>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356</t>
    </r>
    <r>
      <rPr>
        <b/>
        <sz val="11"/>
        <color indexed="8"/>
        <rFont val="Czcionka tekstu podstawowego"/>
        <charset val="238"/>
      </rPr>
      <t xml:space="preserve">/2025
BSO
z dnia 23.12.2025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WYS:20251230
UPO:20251230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</si>
  <si>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357</t>
    </r>
    <r>
      <rPr>
        <b/>
        <sz val="11"/>
        <color indexed="8"/>
        <rFont val="Czcionka tekstu podstawowego"/>
        <charset val="238"/>
      </rPr>
      <t xml:space="preserve">/2025
BSO
z dnia 23.12.2025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WYS:20251217
UPO:20251217</t>
    </r>
  </si>
  <si>
    <t>Zarządzenie
Nr 365/2025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</si>
  <si>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365</t>
    </r>
    <r>
      <rPr>
        <b/>
        <sz val="11"/>
        <color indexed="8"/>
        <rFont val="Czcionka tekstu podstawowego"/>
        <charset val="238"/>
      </rPr>
      <t xml:space="preserve">/2025
BSO
z dnia 31.12.2025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WYS:20260107
UPO:20260107</t>
    </r>
  </si>
  <si>
    <t>Zarządzenie
Nr 366/2025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</si>
  <si>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366</t>
    </r>
    <r>
      <rPr>
        <b/>
        <sz val="11"/>
        <color indexed="8"/>
        <rFont val="Czcionka tekstu podstawowego"/>
        <charset val="238"/>
      </rPr>
      <t xml:space="preserve">/2025
BSO
z dnia 31.12.2025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WYS:20260107
UPO:20260107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</si>
  <si>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2025</t>
    </r>
    <r>
      <rPr>
        <b/>
        <sz val="11"/>
        <rFont val="Czcionka tekstu podstawowego"/>
        <charset val="238"/>
      </rPr>
      <t xml:space="preserve"> r.
stan na dzień
31.12.2025</t>
    </r>
    <r>
      <rPr>
        <b/>
        <sz val="11"/>
        <color indexed="56"/>
        <rFont val="Czcionka tekstu podstawowego"/>
        <charset val="238"/>
      </rPr>
      <t xml:space="preserve"> r.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</si>
  <si>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328</t>
    </r>
    <r>
      <rPr>
        <b/>
        <sz val="11"/>
        <color indexed="8"/>
        <rFont val="Czcionka tekstu podstawowego"/>
        <charset val="238"/>
      </rPr>
      <t xml:space="preserve">/2025
BSO
z dnia 5.12.2025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89</t>
    </r>
    <r>
      <rPr>
        <sz val="11"/>
        <color theme="1"/>
        <rFont val="Czcionka tekstu podstawowego"/>
        <charset val="238"/>
      </rPr>
      <t>]</t>
    </r>
    <r>
      <rPr>
        <sz val="11"/>
        <color indexed="8"/>
        <rFont val="Czcionka tekstu podstawowego"/>
        <charset val="238"/>
      </rPr>
      <t xml:space="preserve">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WYS:20251210
UPO:20251210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</si>
</sst>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9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2" fillId="0" borderId="0" xfId="0" applyFont="1"/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0" borderId="2" xfId="0" applyNumberFormat="1" applyFont="1" applyBorder="1" applyAlignment="1">
      <alignment vertical="center"/>
    </xf>
    <xf numFmtId="4" fontId="31" fillId="0" borderId="1" xfId="1" applyNumberFormat="1" applyFont="1" applyBorder="1" applyAlignment="1">
      <alignment vertical="center"/>
    </xf>
    <xf numFmtId="4" fontId="32" fillId="0" borderId="1" xfId="1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0" fontId="23" fillId="0" borderId="1" xfId="0" applyFont="1" applyBorder="1" applyAlignment="1">
      <alignment vertical="center"/>
    </xf>
    <xf numFmtId="4" fontId="33" fillId="0" borderId="3" xfId="0" applyNumberFormat="1" applyFont="1" applyBorder="1" applyAlignment="1">
      <alignment vertical="center"/>
    </xf>
    <xf numFmtId="4" fontId="34" fillId="0" borderId="1" xfId="0" applyNumberFormat="1" applyFont="1" applyBorder="1" applyAlignment="1">
      <alignment vertical="center"/>
    </xf>
    <xf numFmtId="4" fontId="33" fillId="0" borderId="2" xfId="0" applyNumberFormat="1" applyFont="1" applyBorder="1" applyAlignment="1">
      <alignment vertical="center"/>
    </xf>
    <xf numFmtId="4" fontId="33" fillId="2" borderId="4" xfId="0" applyNumberFormat="1" applyFont="1" applyFill="1" applyBorder="1" applyAlignment="1">
      <alignment vertical="center"/>
    </xf>
    <xf numFmtId="4" fontId="34" fillId="0" borderId="3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.kiwka@strzelceopolskie.e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9"/>
  <sheetViews>
    <sheetView showGridLines="0" workbookViewId="0">
      <selection activeCell="K11" sqref="K11"/>
    </sheetView>
  </sheetViews>
  <sheetFormatPr defaultColWidth="9" defaultRowHeight="12.75"/>
  <cols>
    <col min="1" max="16384" width="9" style="46"/>
  </cols>
  <sheetData>
    <row r="3" spans="2:4">
      <c r="B3" s="45" t="s">
        <v>36</v>
      </c>
    </row>
    <row r="4" spans="2:4">
      <c r="B4" s="45" t="s">
        <v>18</v>
      </c>
    </row>
    <row r="5" spans="2:4">
      <c r="B5" s="45" t="s">
        <v>17</v>
      </c>
    </row>
    <row r="7" spans="2:4" ht="45">
      <c r="B7" s="47" t="s">
        <v>52</v>
      </c>
    </row>
    <row r="9" spans="2:4">
      <c r="B9" s="51" t="s">
        <v>53</v>
      </c>
    </row>
    <row r="10" spans="2:4">
      <c r="B10" s="51" t="s">
        <v>54</v>
      </c>
    </row>
    <row r="13" spans="2:4">
      <c r="B13" s="48" t="s">
        <v>16</v>
      </c>
      <c r="D13" s="48" t="s">
        <v>48</v>
      </c>
    </row>
    <row r="14" spans="2:4">
      <c r="D14" s="58" t="s">
        <v>49</v>
      </c>
    </row>
    <row r="15" spans="2:4">
      <c r="D15" s="49" t="s">
        <v>50</v>
      </c>
    </row>
    <row r="16" spans="2:4">
      <c r="D16" s="49"/>
    </row>
    <row r="17" spans="2:4">
      <c r="D17" s="49" t="s">
        <v>51</v>
      </c>
    </row>
    <row r="18" spans="2:4">
      <c r="D18" s="49"/>
    </row>
    <row r="19" spans="2:4">
      <c r="D19" s="49"/>
    </row>
    <row r="20" spans="2:4">
      <c r="C20" s="48"/>
      <c r="D20" s="49" t="s">
        <v>44</v>
      </c>
    </row>
    <row r="21" spans="2:4">
      <c r="B21" s="48"/>
      <c r="C21" s="48"/>
      <c r="D21" s="58" t="s">
        <v>45</v>
      </c>
    </row>
    <row r="22" spans="2:4">
      <c r="B22" s="48"/>
      <c r="C22" s="48"/>
      <c r="D22" s="49" t="s">
        <v>46</v>
      </c>
    </row>
    <row r="23" spans="2:4">
      <c r="B23" s="48"/>
      <c r="C23" s="48"/>
      <c r="D23" s="48"/>
    </row>
    <row r="24" spans="2:4">
      <c r="B24" s="48"/>
      <c r="C24" s="48"/>
      <c r="D24" s="49" t="s">
        <v>47</v>
      </c>
    </row>
    <row r="26" spans="2:4">
      <c r="D26" s="49"/>
    </row>
    <row r="27" spans="2:4">
      <c r="D27" s="49"/>
    </row>
    <row r="29" spans="2:4">
      <c r="D29" s="48" t="s">
        <v>55</v>
      </c>
    </row>
  </sheetData>
  <phoneticPr fontId="0" type="noConversion"/>
  <hyperlinks>
    <hyperlink ref="D14" r:id="rId1" xr:uid="{D1130075-9835-4821-BD41-258BA725C6C1}"/>
  </hyperlinks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2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67"/>
  <sheetViews>
    <sheetView topLeftCell="A51" workbookViewId="0">
      <selection activeCell="A67" sqref="A67:F67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57</v>
      </c>
    </row>
    <row r="2" spans="1:6" s="20" customFormat="1" ht="25.5" customHeight="1">
      <c r="A2" s="74" t="s">
        <v>25</v>
      </c>
      <c r="B2" s="74" t="s">
        <v>24</v>
      </c>
      <c r="C2" s="75" t="s">
        <v>23</v>
      </c>
      <c r="D2" s="76" t="s">
        <v>27</v>
      </c>
      <c r="E2" s="77"/>
      <c r="F2" s="78"/>
    </row>
    <row r="3" spans="1:6" s="20" customFormat="1" ht="38.25" customHeight="1">
      <c r="A3" s="74"/>
      <c r="B3" s="74"/>
      <c r="C3" s="75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SUM(C6:C137)</f>
        <v>206217342.64000013</v>
      </c>
      <c r="D5" s="21">
        <f>SUM(D6:D137)</f>
        <v>189225258.19000006</v>
      </c>
      <c r="E5" s="21">
        <f>SUM(E6:E137)</f>
        <v>16871124.449999996</v>
      </c>
      <c r="F5" s="21">
        <f>SUM(F6:F137)</f>
        <v>120960</v>
      </c>
    </row>
    <row r="6" spans="1:6" s="17" customFormat="1" ht="25.5">
      <c r="A6" s="33" t="s">
        <v>59</v>
      </c>
      <c r="B6" s="52">
        <v>45638</v>
      </c>
      <c r="C6" s="19">
        <f t="shared" ref="C6:C7" si="0">SUM(D6:F6)</f>
        <v>195332000</v>
      </c>
      <c r="D6" s="18">
        <v>183327330</v>
      </c>
      <c r="E6" s="18">
        <v>11883710</v>
      </c>
      <c r="F6" s="18">
        <v>120960</v>
      </c>
    </row>
    <row r="7" spans="1:6" s="17" customFormat="1" ht="25.5">
      <c r="A7" s="33" t="s">
        <v>63</v>
      </c>
      <c r="B7" s="52">
        <v>45673</v>
      </c>
      <c r="C7" s="19">
        <f t="shared" si="0"/>
        <v>17504.330000000002</v>
      </c>
      <c r="D7" s="18">
        <v>17504.330000000002</v>
      </c>
      <c r="E7" s="18">
        <v>0</v>
      </c>
      <c r="F7" s="18">
        <v>0</v>
      </c>
    </row>
    <row r="8" spans="1:6" ht="25.5">
      <c r="A8" s="33" t="s">
        <v>67</v>
      </c>
      <c r="B8" s="52">
        <v>45688</v>
      </c>
      <c r="C8" s="63">
        <f t="shared" ref="C8" si="1">SUM(D8:F8)</f>
        <v>-534427.49</v>
      </c>
      <c r="D8" s="62">
        <v>-534427.49</v>
      </c>
      <c r="E8" s="18">
        <v>0</v>
      </c>
      <c r="F8" s="18">
        <v>0</v>
      </c>
    </row>
    <row r="9" spans="1:6" ht="25.5">
      <c r="A9" s="33" t="s">
        <v>69</v>
      </c>
      <c r="B9" s="52">
        <v>45688</v>
      </c>
      <c r="C9" s="19">
        <f t="shared" ref="C9" si="2">SUM(D9:F9)</f>
        <v>154134.78</v>
      </c>
      <c r="D9" s="18">
        <v>154134.78</v>
      </c>
      <c r="E9" s="18">
        <v>0</v>
      </c>
      <c r="F9" s="18">
        <v>0</v>
      </c>
    </row>
    <row r="10" spans="1:6" ht="25.5">
      <c r="A10" s="33" t="s">
        <v>71</v>
      </c>
      <c r="B10" s="52">
        <v>45688</v>
      </c>
      <c r="C10" s="19">
        <f t="shared" ref="C10" si="3">SUM(D10:F10)</f>
        <v>38677.99</v>
      </c>
      <c r="D10" s="18">
        <v>0</v>
      </c>
      <c r="E10" s="18">
        <v>38677.99</v>
      </c>
      <c r="F10" s="18">
        <v>0</v>
      </c>
    </row>
    <row r="11" spans="1:6" ht="25.5">
      <c r="A11" s="33" t="s">
        <v>73</v>
      </c>
      <c r="B11" s="52">
        <v>45700</v>
      </c>
      <c r="C11" s="19">
        <f t="shared" ref="C11" si="4">SUM(D11:F11)</f>
        <v>17000</v>
      </c>
      <c r="D11" s="18">
        <v>17000</v>
      </c>
      <c r="E11" s="18">
        <v>0</v>
      </c>
      <c r="F11" s="18">
        <v>0</v>
      </c>
    </row>
    <row r="12" spans="1:6" ht="25.5">
      <c r="A12" s="33" t="s">
        <v>75</v>
      </c>
      <c r="B12" s="52">
        <v>45700</v>
      </c>
      <c r="C12" s="19">
        <f t="shared" ref="C12" si="5">SUM(D12:F12)</f>
        <v>1403362</v>
      </c>
      <c r="D12" s="18">
        <v>1160958</v>
      </c>
      <c r="E12" s="18">
        <v>242404</v>
      </c>
      <c r="F12" s="18">
        <v>0</v>
      </c>
    </row>
    <row r="13" spans="1:6" ht="25.5">
      <c r="A13" s="33" t="s">
        <v>79</v>
      </c>
      <c r="B13" s="52">
        <v>45713</v>
      </c>
      <c r="C13" s="19">
        <f t="shared" ref="C13" si="6">SUM(D13:F13)</f>
        <v>150472</v>
      </c>
      <c r="D13" s="18">
        <v>150472</v>
      </c>
      <c r="E13" s="18">
        <v>0</v>
      </c>
      <c r="F13" s="18">
        <v>0</v>
      </c>
    </row>
    <row r="14" spans="1:6" ht="25.5">
      <c r="A14" s="33" t="s">
        <v>81</v>
      </c>
      <c r="B14" s="52">
        <v>45713</v>
      </c>
      <c r="C14" s="19">
        <f t="shared" ref="C14" si="7">SUM(D14:F14)</f>
        <v>138063.4</v>
      </c>
      <c r="D14" s="18">
        <v>43124.4</v>
      </c>
      <c r="E14" s="18">
        <v>94939</v>
      </c>
      <c r="F14" s="18">
        <v>0</v>
      </c>
    </row>
    <row r="15" spans="1:6" ht="25.5">
      <c r="A15" s="33" t="s">
        <v>85</v>
      </c>
      <c r="B15" s="52">
        <v>45716</v>
      </c>
      <c r="C15" s="19">
        <f t="shared" ref="C15" si="8">SUM(D15:F15)</f>
        <v>1594702.27</v>
      </c>
      <c r="D15" s="18">
        <v>1594702.27</v>
      </c>
      <c r="E15" s="18">
        <v>0</v>
      </c>
      <c r="F15" s="18">
        <v>0</v>
      </c>
    </row>
    <row r="16" spans="1:6" ht="25.5">
      <c r="A16" s="33" t="s">
        <v>87</v>
      </c>
      <c r="B16" s="52">
        <v>45728</v>
      </c>
      <c r="C16" s="19">
        <f t="shared" ref="C16" si="9">SUM(D16:F16)</f>
        <v>17244.580000000002</v>
      </c>
      <c r="D16" s="18">
        <v>17244.580000000002</v>
      </c>
      <c r="E16" s="18">
        <v>0</v>
      </c>
      <c r="F16" s="18">
        <v>0</v>
      </c>
    </row>
    <row r="17" spans="1:6" ht="25.5">
      <c r="A17" s="33" t="s">
        <v>91</v>
      </c>
      <c r="B17" s="52">
        <v>45744</v>
      </c>
      <c r="C17" s="19">
        <f t="shared" ref="C17" si="10">SUM(D17:F17)</f>
        <v>1124334.2</v>
      </c>
      <c r="D17" s="18">
        <v>1124334.2</v>
      </c>
      <c r="E17" s="18">
        <v>0</v>
      </c>
      <c r="F17" s="18">
        <v>0</v>
      </c>
    </row>
    <row r="18" spans="1:6" ht="25.5">
      <c r="A18" s="33" t="s">
        <v>93</v>
      </c>
      <c r="B18" s="52">
        <v>45744</v>
      </c>
      <c r="C18" s="19">
        <f t="shared" ref="C18" si="11">SUM(D18:F18)</f>
        <v>137170</v>
      </c>
      <c r="D18" s="18">
        <v>137170</v>
      </c>
      <c r="E18" s="18">
        <v>0</v>
      </c>
      <c r="F18" s="18">
        <v>0</v>
      </c>
    </row>
    <row r="19" spans="1:6" ht="25.5">
      <c r="A19" s="33" t="s">
        <v>99</v>
      </c>
      <c r="B19" s="52">
        <v>45761</v>
      </c>
      <c r="C19" s="19">
        <f t="shared" ref="C19" si="12">SUM(D19:F19)</f>
        <v>17272.13</v>
      </c>
      <c r="D19" s="18">
        <v>17272.13</v>
      </c>
      <c r="E19" s="18">
        <v>0</v>
      </c>
      <c r="F19" s="18">
        <v>0</v>
      </c>
    </row>
    <row r="20" spans="1:6" ht="25.5">
      <c r="A20" s="33" t="s">
        <v>101</v>
      </c>
      <c r="B20" s="52">
        <v>45761</v>
      </c>
      <c r="C20" s="19">
        <f t="shared" ref="C20" si="13">SUM(D20:F20)</f>
        <v>58281.2</v>
      </c>
      <c r="D20" s="18">
        <v>17400</v>
      </c>
      <c r="E20" s="18">
        <v>40881.199999999997</v>
      </c>
      <c r="F20" s="18">
        <v>0</v>
      </c>
    </row>
    <row r="21" spans="1:6" ht="25.5">
      <c r="A21" s="33" t="s">
        <v>106</v>
      </c>
      <c r="B21" s="52">
        <v>45771</v>
      </c>
      <c r="C21" s="19">
        <f t="shared" ref="C21" si="14">SUM(D21:F21)</f>
        <v>353000</v>
      </c>
      <c r="D21" s="18">
        <v>353000</v>
      </c>
      <c r="E21" s="18">
        <v>0</v>
      </c>
      <c r="F21" s="18">
        <v>0</v>
      </c>
    </row>
    <row r="22" spans="1:6" ht="25.5">
      <c r="A22" s="33" t="s">
        <v>107</v>
      </c>
      <c r="B22" s="52">
        <v>45772</v>
      </c>
      <c r="C22" s="19">
        <f t="shared" ref="C22" si="15">SUM(D22:F22)</f>
        <v>153811.03</v>
      </c>
      <c r="D22" s="18">
        <v>153811.03</v>
      </c>
      <c r="E22" s="18">
        <v>0</v>
      </c>
      <c r="F22" s="18">
        <v>0</v>
      </c>
    </row>
    <row r="23" spans="1:6" ht="25.5">
      <c r="A23" s="33" t="s">
        <v>109</v>
      </c>
      <c r="B23" s="52">
        <v>45772</v>
      </c>
      <c r="C23" s="19">
        <f t="shared" ref="C23" si="16">SUM(D23:F23)</f>
        <v>918196.52</v>
      </c>
      <c r="D23" s="18">
        <v>0</v>
      </c>
      <c r="E23" s="18">
        <v>918196.52</v>
      </c>
      <c r="F23" s="18">
        <v>0</v>
      </c>
    </row>
    <row r="24" spans="1:6" ht="25.5">
      <c r="A24" s="33" t="s">
        <v>113</v>
      </c>
      <c r="B24" s="52">
        <v>45777</v>
      </c>
      <c r="C24" s="19">
        <f t="shared" ref="C24" si="17">SUM(D24:F24)</f>
        <v>2044.31</v>
      </c>
      <c r="D24" s="18">
        <v>2044.31</v>
      </c>
      <c r="E24" s="18">
        <v>0</v>
      </c>
      <c r="F24" s="18">
        <v>0</v>
      </c>
    </row>
    <row r="25" spans="1:6" ht="25.5">
      <c r="A25" s="33" t="s">
        <v>117</v>
      </c>
      <c r="B25" s="52">
        <v>45791</v>
      </c>
      <c r="C25" s="19">
        <f t="shared" ref="C25" si="18">SUM(D25:F25)</f>
        <v>25273.34</v>
      </c>
      <c r="D25" s="18">
        <v>25273.34</v>
      </c>
      <c r="E25" s="18">
        <v>0</v>
      </c>
      <c r="F25" s="18">
        <v>0</v>
      </c>
    </row>
    <row r="26" spans="1:6" ht="25.5">
      <c r="A26" s="33" t="s">
        <v>119</v>
      </c>
      <c r="B26" s="52">
        <v>45791</v>
      </c>
      <c r="C26" s="19">
        <f t="shared" ref="C26" si="19">SUM(D26:F26)</f>
        <v>185400</v>
      </c>
      <c r="D26" s="18">
        <v>6000</v>
      </c>
      <c r="E26" s="18">
        <v>179400</v>
      </c>
      <c r="F26" s="18">
        <v>0</v>
      </c>
    </row>
    <row r="27" spans="1:6" ht="25.5">
      <c r="A27" s="33" t="s">
        <v>125</v>
      </c>
      <c r="B27" s="52">
        <v>45803</v>
      </c>
      <c r="C27" s="19">
        <f t="shared" ref="C27" si="20">SUM(D27:F27)</f>
        <v>383145</v>
      </c>
      <c r="D27" s="18">
        <v>209090</v>
      </c>
      <c r="E27" s="18">
        <v>174055</v>
      </c>
      <c r="F27" s="18">
        <v>0</v>
      </c>
    </row>
    <row r="28" spans="1:6" ht="25.5">
      <c r="A28" s="33" t="s">
        <v>127</v>
      </c>
      <c r="B28" s="52">
        <v>45806</v>
      </c>
      <c r="C28" s="19">
        <f t="shared" ref="C28" si="21">SUM(D28:F28)</f>
        <v>69437.02</v>
      </c>
      <c r="D28" s="18">
        <v>69437.02</v>
      </c>
      <c r="E28" s="18">
        <v>0</v>
      </c>
      <c r="F28" s="18">
        <v>0</v>
      </c>
    </row>
    <row r="29" spans="1:6" ht="25.5">
      <c r="A29" s="33" t="s">
        <v>129</v>
      </c>
      <c r="B29" s="52">
        <v>45807</v>
      </c>
      <c r="C29" s="19">
        <f t="shared" ref="C29" si="22">SUM(D29:F29)</f>
        <v>155273</v>
      </c>
      <c r="D29" s="18">
        <v>155273</v>
      </c>
      <c r="E29" s="18">
        <v>0</v>
      </c>
      <c r="F29" s="18">
        <v>0</v>
      </c>
    </row>
    <row r="30" spans="1:6" ht="25.5">
      <c r="A30" s="33" t="s">
        <v>131</v>
      </c>
      <c r="B30" s="52">
        <v>45807</v>
      </c>
      <c r="C30" s="19">
        <f t="shared" ref="C30" si="23">SUM(D30:F30)</f>
        <v>59300</v>
      </c>
      <c r="D30" s="18">
        <v>58500</v>
      </c>
      <c r="E30" s="18">
        <v>800</v>
      </c>
      <c r="F30" s="18">
        <v>0</v>
      </c>
    </row>
    <row r="31" spans="1:6" ht="25.5">
      <c r="A31" s="33" t="s">
        <v>135</v>
      </c>
      <c r="B31" s="52">
        <v>45819</v>
      </c>
      <c r="C31" s="19">
        <f t="shared" ref="C31" si="24">SUM(D31:F31)</f>
        <v>41547.589999999997</v>
      </c>
      <c r="D31" s="18">
        <v>41547.589999999997</v>
      </c>
      <c r="E31" s="18">
        <v>0</v>
      </c>
      <c r="F31" s="18">
        <v>0</v>
      </c>
    </row>
    <row r="32" spans="1:6" ht="25.5">
      <c r="A32" s="33" t="s">
        <v>137</v>
      </c>
      <c r="B32" s="52">
        <v>45819</v>
      </c>
      <c r="C32" s="19">
        <f t="shared" ref="C32" si="25">SUM(D32:F32)</f>
        <v>235870.11</v>
      </c>
      <c r="D32" s="18">
        <v>0</v>
      </c>
      <c r="E32" s="18">
        <v>235870.11</v>
      </c>
      <c r="F32" s="18">
        <v>0</v>
      </c>
    </row>
    <row r="33" spans="1:6" ht="25.5">
      <c r="A33" s="33" t="s">
        <v>141</v>
      </c>
      <c r="B33" s="52">
        <v>45831</v>
      </c>
      <c r="C33" s="19">
        <f t="shared" ref="C33" si="26">SUM(D33:F33)</f>
        <v>216954.93</v>
      </c>
      <c r="D33" s="18">
        <v>77760</v>
      </c>
      <c r="E33" s="18">
        <v>139194.93</v>
      </c>
      <c r="F33" s="18">
        <v>0</v>
      </c>
    </row>
    <row r="34" spans="1:6" ht="25.5">
      <c r="A34" s="33" t="s">
        <v>147</v>
      </c>
      <c r="B34" s="52">
        <v>45831</v>
      </c>
      <c r="C34" s="19">
        <f t="shared" ref="C34" si="27">SUM(D34:F34)</f>
        <v>157651</v>
      </c>
      <c r="D34" s="18">
        <v>157651</v>
      </c>
      <c r="E34" s="18">
        <v>0</v>
      </c>
      <c r="F34" s="18">
        <v>0</v>
      </c>
    </row>
    <row r="35" spans="1:6" ht="25.5">
      <c r="A35" s="33" t="s">
        <v>149</v>
      </c>
      <c r="B35" s="52">
        <v>45834</v>
      </c>
      <c r="C35" s="63">
        <f t="shared" ref="C35:C36" si="28">SUM(D35:F35)</f>
        <v>-864886.27</v>
      </c>
      <c r="D35" s="62">
        <v>-864886.27</v>
      </c>
      <c r="E35" s="18">
        <v>0</v>
      </c>
      <c r="F35" s="18">
        <v>0</v>
      </c>
    </row>
    <row r="36" spans="1:6" ht="25.5">
      <c r="A36" s="33" t="s">
        <v>156</v>
      </c>
      <c r="B36" s="52">
        <v>45856</v>
      </c>
      <c r="C36" s="19">
        <f t="shared" si="28"/>
        <v>21614.46</v>
      </c>
      <c r="D36" s="18">
        <v>21614.46</v>
      </c>
      <c r="E36" s="18">
        <v>0</v>
      </c>
      <c r="F36" s="18">
        <v>0</v>
      </c>
    </row>
    <row r="37" spans="1:6" ht="25.5">
      <c r="A37" s="33" t="s">
        <v>157</v>
      </c>
      <c r="B37" s="52">
        <v>45856</v>
      </c>
      <c r="C37" s="19">
        <f t="shared" ref="C37" si="29">SUM(D37:F37)</f>
        <v>614</v>
      </c>
      <c r="D37" s="18">
        <v>0</v>
      </c>
      <c r="E37" s="18">
        <v>614</v>
      </c>
      <c r="F37" s="18">
        <v>0</v>
      </c>
    </row>
    <row r="38" spans="1:6" ht="25.5">
      <c r="A38" s="33" t="s">
        <v>161</v>
      </c>
      <c r="B38" s="52">
        <v>45866</v>
      </c>
      <c r="C38" s="19">
        <f t="shared" ref="C38" si="30">SUM(D38:F38)</f>
        <v>151778.07999999999</v>
      </c>
      <c r="D38" s="18">
        <v>151778.07999999999</v>
      </c>
      <c r="E38" s="18">
        <v>0</v>
      </c>
      <c r="F38" s="18">
        <v>0</v>
      </c>
    </row>
    <row r="39" spans="1:6" ht="25.5">
      <c r="A39" s="33" t="s">
        <v>163</v>
      </c>
      <c r="B39" s="52">
        <v>45866</v>
      </c>
      <c r="C39" s="19">
        <f t="shared" ref="C39" si="31">SUM(D39:F39)</f>
        <v>3646.68</v>
      </c>
      <c r="D39" s="18">
        <v>0</v>
      </c>
      <c r="E39" s="18">
        <v>3646.68</v>
      </c>
      <c r="F39" s="18">
        <v>0</v>
      </c>
    </row>
    <row r="40" spans="1:6" ht="25.5">
      <c r="A40" s="33" t="s">
        <v>173</v>
      </c>
      <c r="B40" s="52">
        <v>45887</v>
      </c>
      <c r="C40" s="19">
        <f t="shared" ref="C40" si="32">SUM(D40:F40)</f>
        <v>20874.87</v>
      </c>
      <c r="D40" s="18">
        <v>20874.87</v>
      </c>
      <c r="E40" s="18">
        <v>0</v>
      </c>
      <c r="F40" s="18">
        <v>0</v>
      </c>
    </row>
    <row r="41" spans="1:6" ht="25.5">
      <c r="A41" s="33" t="s">
        <v>174</v>
      </c>
      <c r="B41" s="52">
        <v>45887</v>
      </c>
      <c r="C41" s="63">
        <f t="shared" ref="C41" si="33">SUM(D41:F41)</f>
        <v>-54543</v>
      </c>
      <c r="D41" s="18">
        <v>7200</v>
      </c>
      <c r="E41" s="62">
        <v>-61743</v>
      </c>
      <c r="F41" s="18">
        <v>0</v>
      </c>
    </row>
    <row r="42" spans="1:6" ht="25.5">
      <c r="A42" s="33" t="s">
        <v>176</v>
      </c>
      <c r="B42" s="52">
        <v>45897</v>
      </c>
      <c r="C42" s="19">
        <f t="shared" ref="C42" si="34">SUM(D42:F42)</f>
        <v>993918.3</v>
      </c>
      <c r="D42" s="18">
        <v>993918.3</v>
      </c>
      <c r="E42" s="18">
        <v>0</v>
      </c>
      <c r="F42" s="18">
        <v>0</v>
      </c>
    </row>
    <row r="43" spans="1:6" ht="25.5">
      <c r="A43" s="33" t="s">
        <v>177</v>
      </c>
      <c r="B43" s="52">
        <v>45898</v>
      </c>
      <c r="C43" s="19">
        <f t="shared" ref="C43" si="35">SUM(D43:F43)</f>
        <v>155853</v>
      </c>
      <c r="D43" s="18">
        <v>155853</v>
      </c>
      <c r="E43" s="18">
        <v>0</v>
      </c>
      <c r="F43" s="18">
        <v>0</v>
      </c>
    </row>
    <row r="44" spans="1:6" ht="25.5">
      <c r="A44" s="33" t="s">
        <v>179</v>
      </c>
      <c r="B44" s="52">
        <v>45898</v>
      </c>
      <c r="C44" s="19">
        <f t="shared" ref="C44:C45" si="36">SUM(D44:F44)</f>
        <v>395015</v>
      </c>
      <c r="D44" s="18">
        <v>420000</v>
      </c>
      <c r="E44" s="62">
        <v>-24985</v>
      </c>
      <c r="F44" s="18">
        <v>0</v>
      </c>
    </row>
    <row r="45" spans="1:6" ht="25.5">
      <c r="A45" s="33" t="s">
        <v>180</v>
      </c>
      <c r="B45" s="52">
        <v>45905</v>
      </c>
      <c r="C45" s="19">
        <f t="shared" si="36"/>
        <v>14615.49</v>
      </c>
      <c r="D45" s="18">
        <v>14615.49</v>
      </c>
      <c r="E45" s="18">
        <v>0</v>
      </c>
      <c r="F45" s="18">
        <v>0</v>
      </c>
    </row>
    <row r="46" spans="1:6" ht="25.5">
      <c r="A46" s="33" t="s">
        <v>182</v>
      </c>
      <c r="B46" s="52">
        <v>45905</v>
      </c>
      <c r="C46" s="63">
        <f t="shared" ref="C46:C48" si="37">SUM(D46:F46)</f>
        <v>-100394.51000000001</v>
      </c>
      <c r="D46" s="62">
        <v>-88513.38</v>
      </c>
      <c r="E46" s="62">
        <v>-11881.13</v>
      </c>
      <c r="F46" s="18">
        <v>0</v>
      </c>
    </row>
    <row r="47" spans="1:6" ht="25.5">
      <c r="A47" s="33" t="s">
        <v>188</v>
      </c>
      <c r="B47" s="52">
        <v>45925</v>
      </c>
      <c r="C47" s="63">
        <f t="shared" si="37"/>
        <v>-1743695.37</v>
      </c>
      <c r="D47" s="62">
        <v>-1743695.37</v>
      </c>
      <c r="E47" s="18">
        <v>0</v>
      </c>
      <c r="F47" s="18">
        <v>0</v>
      </c>
    </row>
    <row r="48" spans="1:6" ht="25.5">
      <c r="A48" s="33" t="s">
        <v>191</v>
      </c>
      <c r="B48" s="52">
        <v>45926</v>
      </c>
      <c r="C48" s="19">
        <f t="shared" si="37"/>
        <v>167782.24</v>
      </c>
      <c r="D48" s="18">
        <v>167782.24</v>
      </c>
      <c r="E48" s="18">
        <v>0</v>
      </c>
      <c r="F48" s="18">
        <v>0</v>
      </c>
    </row>
    <row r="49" spans="1:6" ht="25.5">
      <c r="A49" s="33" t="s">
        <v>193</v>
      </c>
      <c r="B49" s="52">
        <v>45926</v>
      </c>
      <c r="C49" s="19">
        <f t="shared" ref="C49" si="38">SUM(D49:F49)</f>
        <v>2104949.15</v>
      </c>
      <c r="D49" s="18">
        <v>175146.95</v>
      </c>
      <c r="E49" s="18">
        <v>1929802.2</v>
      </c>
      <c r="F49" s="18">
        <v>0</v>
      </c>
    </row>
    <row r="50" spans="1:6" ht="25.5">
      <c r="A50" s="33" t="s">
        <v>199</v>
      </c>
      <c r="B50" s="52">
        <v>45933</v>
      </c>
      <c r="C50" s="19">
        <f t="shared" ref="C50" si="39">SUM(D50:F50)</f>
        <v>308838.27</v>
      </c>
      <c r="D50" s="18">
        <v>300000</v>
      </c>
      <c r="E50" s="18">
        <v>8838.27</v>
      </c>
      <c r="F50" s="18">
        <v>0</v>
      </c>
    </row>
    <row r="51" spans="1:6" ht="25.5">
      <c r="A51" s="33" t="s">
        <v>204</v>
      </c>
      <c r="B51" s="52">
        <v>45943</v>
      </c>
      <c r="C51" s="19">
        <f t="shared" ref="C51" si="40">SUM(D51:F51)</f>
        <v>1653.37</v>
      </c>
      <c r="D51" s="18">
        <v>1653.37</v>
      </c>
      <c r="E51" s="18">
        <v>0</v>
      </c>
      <c r="F51" s="18">
        <v>0</v>
      </c>
    </row>
    <row r="52" spans="1:6" ht="25.5">
      <c r="A52" s="33" t="s">
        <v>203</v>
      </c>
      <c r="B52" s="52">
        <v>45943</v>
      </c>
      <c r="C52" s="19">
        <f t="shared" ref="C52" si="41">SUM(D52:F52)</f>
        <v>712341.9</v>
      </c>
      <c r="D52" s="18">
        <v>0</v>
      </c>
      <c r="E52" s="18">
        <v>712341.9</v>
      </c>
      <c r="F52" s="18">
        <v>0</v>
      </c>
    </row>
    <row r="53" spans="1:6" ht="25.5">
      <c r="A53" s="33" t="s">
        <v>209</v>
      </c>
      <c r="B53" s="52">
        <v>45950</v>
      </c>
      <c r="C53" s="19">
        <f t="shared" ref="C53" si="42">SUM(D53:F53)</f>
        <v>167235</v>
      </c>
      <c r="D53" s="18">
        <v>167235</v>
      </c>
      <c r="E53" s="18">
        <v>0</v>
      </c>
      <c r="F53" s="18">
        <v>0</v>
      </c>
    </row>
    <row r="54" spans="1:6" ht="25.5">
      <c r="A54" s="33" t="s">
        <v>210</v>
      </c>
      <c r="B54" s="52">
        <v>45960</v>
      </c>
      <c r="C54" s="63">
        <f t="shared" ref="C54:C55" si="43">SUM(D54:F54)</f>
        <v>-628500</v>
      </c>
      <c r="D54" s="62">
        <v>-628500</v>
      </c>
      <c r="E54" s="18">
        <v>0</v>
      </c>
      <c r="F54" s="18">
        <v>0</v>
      </c>
    </row>
    <row r="55" spans="1:6" ht="25.5">
      <c r="A55" s="33" t="s">
        <v>211</v>
      </c>
      <c r="B55" s="52">
        <v>45961</v>
      </c>
      <c r="C55" s="19">
        <f t="shared" si="43"/>
        <v>73.37</v>
      </c>
      <c r="D55" s="18">
        <v>73.37</v>
      </c>
      <c r="E55" s="18">
        <v>0</v>
      </c>
      <c r="F55" s="18">
        <v>0</v>
      </c>
    </row>
    <row r="56" spans="1:6" ht="25.5">
      <c r="A56" s="33" t="s">
        <v>217</v>
      </c>
      <c r="B56" s="52">
        <v>45961</v>
      </c>
      <c r="C56" s="19">
        <f t="shared" ref="C56" si="44">SUM(D56:F56)</f>
        <v>735303</v>
      </c>
      <c r="D56" s="18">
        <v>733961</v>
      </c>
      <c r="E56" s="18">
        <v>1342</v>
      </c>
      <c r="F56" s="18">
        <v>0</v>
      </c>
    </row>
    <row r="57" spans="1:6" ht="25.5">
      <c r="A57" s="33" t="s">
        <v>223</v>
      </c>
      <c r="B57" s="52">
        <v>45974</v>
      </c>
      <c r="C57" s="19">
        <f t="shared" ref="C57" si="45">SUM(D57:F57)</f>
        <v>21437.18</v>
      </c>
      <c r="D57" s="18">
        <v>21437.18</v>
      </c>
      <c r="E57" s="18">
        <v>0</v>
      </c>
      <c r="F57" s="18">
        <v>0</v>
      </c>
    </row>
    <row r="58" spans="1:6" ht="25.5">
      <c r="A58" s="33" t="s">
        <v>225</v>
      </c>
      <c r="B58" s="52">
        <v>45974</v>
      </c>
      <c r="C58" s="19">
        <f t="shared" ref="C58" si="46">SUM(D58:F58)</f>
        <v>253376.6</v>
      </c>
      <c r="D58" s="18">
        <v>191400</v>
      </c>
      <c r="E58" s="18">
        <v>61976.6</v>
      </c>
      <c r="F58" s="18">
        <v>0</v>
      </c>
    </row>
    <row r="59" spans="1:6" ht="25.5">
      <c r="A59" s="33" t="s">
        <v>229</v>
      </c>
      <c r="B59" s="52">
        <v>45988</v>
      </c>
      <c r="C59" s="63">
        <f t="shared" ref="C59:C60" si="47">SUM(D59:F59)</f>
        <v>-105974.8</v>
      </c>
      <c r="D59" s="62">
        <v>-105974.8</v>
      </c>
      <c r="E59" s="18">
        <v>0</v>
      </c>
      <c r="F59" s="18">
        <v>0</v>
      </c>
    </row>
    <row r="60" spans="1:6" ht="25.5">
      <c r="A60" s="33" t="s">
        <v>231</v>
      </c>
      <c r="B60" s="52">
        <v>45989</v>
      </c>
      <c r="C60" s="19">
        <f t="shared" si="47"/>
        <v>152825</v>
      </c>
      <c r="D60" s="18">
        <v>152825</v>
      </c>
      <c r="E60" s="18">
        <v>0</v>
      </c>
      <c r="F60" s="18">
        <v>0</v>
      </c>
    </row>
    <row r="61" spans="1:6" ht="25.5">
      <c r="A61" s="33" t="s">
        <v>232</v>
      </c>
      <c r="B61" s="52">
        <v>45989</v>
      </c>
      <c r="C61" s="63">
        <f t="shared" ref="C61:C62" si="48">SUM(D61:F61)</f>
        <v>-6831.0400000000009</v>
      </c>
      <c r="D61" s="62">
        <v>-13613.27</v>
      </c>
      <c r="E61" s="18">
        <v>6782.23</v>
      </c>
      <c r="F61" s="18">
        <v>0</v>
      </c>
    </row>
    <row r="62" spans="1:6" ht="25.5">
      <c r="A62" s="33" t="s">
        <v>234</v>
      </c>
      <c r="B62" s="52">
        <v>45996</v>
      </c>
      <c r="C62" s="19">
        <f t="shared" si="48"/>
        <v>17000</v>
      </c>
      <c r="D62" s="18">
        <v>17000</v>
      </c>
      <c r="E62" s="18">
        <v>0</v>
      </c>
      <c r="F62" s="18">
        <v>0</v>
      </c>
    </row>
    <row r="63" spans="1:6" ht="25.5">
      <c r="A63" s="33" t="s">
        <v>236</v>
      </c>
      <c r="B63" s="52">
        <v>46003</v>
      </c>
      <c r="C63" s="19">
        <f t="shared" ref="C63" si="49">SUM(D63:F63)</f>
        <v>295454.76</v>
      </c>
      <c r="D63" s="18">
        <v>295454.76</v>
      </c>
      <c r="E63" s="18">
        <v>0</v>
      </c>
      <c r="F63" s="18">
        <v>0</v>
      </c>
    </row>
    <row r="64" spans="1:6" ht="25.5">
      <c r="A64" s="33" t="s">
        <v>237</v>
      </c>
      <c r="B64" s="52">
        <v>46003</v>
      </c>
      <c r="C64" s="19">
        <f t="shared" ref="C64:C65" si="50">SUM(D64:F64)</f>
        <v>296260.95</v>
      </c>
      <c r="D64" s="18">
        <v>0</v>
      </c>
      <c r="E64" s="18">
        <v>296260.95</v>
      </c>
      <c r="F64" s="18">
        <v>0</v>
      </c>
    </row>
    <row r="65" spans="1:6" ht="25.5">
      <c r="A65" s="33" t="s">
        <v>239</v>
      </c>
      <c r="B65" s="52">
        <v>46009</v>
      </c>
      <c r="C65" s="19">
        <f t="shared" si="50"/>
        <v>106716.93</v>
      </c>
      <c r="D65" s="18">
        <v>106716.93</v>
      </c>
      <c r="E65" s="18">
        <v>0</v>
      </c>
      <c r="F65" s="18">
        <v>0</v>
      </c>
    </row>
    <row r="66" spans="1:6" ht="25.5">
      <c r="A66" s="33" t="s">
        <v>241</v>
      </c>
      <c r="B66" s="52">
        <v>46014</v>
      </c>
      <c r="C66" s="19">
        <f t="shared" ref="C66" si="51">SUM(D66:F66)</f>
        <v>66.7</v>
      </c>
      <c r="D66" s="18">
        <v>66.7</v>
      </c>
      <c r="E66" s="18">
        <v>0</v>
      </c>
      <c r="F66" s="18">
        <v>0</v>
      </c>
    </row>
    <row r="67" spans="1:6" ht="25.5">
      <c r="A67" s="33" t="s">
        <v>252</v>
      </c>
      <c r="B67" s="52">
        <v>46022</v>
      </c>
      <c r="C67" s="19">
        <f t="shared" ref="C67" si="52">SUM(D67:F67)</f>
        <v>228.09</v>
      </c>
      <c r="D67" s="18">
        <v>228.09</v>
      </c>
      <c r="E67" s="18">
        <v>0</v>
      </c>
      <c r="F67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04"/>
  <sheetViews>
    <sheetView topLeftCell="A88" workbookViewId="0">
      <selection activeCell="M102" sqref="M102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58</v>
      </c>
    </row>
    <row r="2" spans="1:6" s="20" customFormat="1" ht="25.5" customHeight="1">
      <c r="A2" s="74" t="s">
        <v>25</v>
      </c>
      <c r="B2" s="74" t="s">
        <v>24</v>
      </c>
      <c r="C2" s="75" t="s">
        <v>23</v>
      </c>
      <c r="D2" s="76" t="s">
        <v>27</v>
      </c>
      <c r="E2" s="77"/>
      <c r="F2" s="78"/>
    </row>
    <row r="3" spans="1:6" s="20" customFormat="1" ht="38.25" customHeight="1">
      <c r="A3" s="74"/>
      <c r="B3" s="74"/>
      <c r="C3" s="75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SUM(C6:C111)</f>
        <v>225152595.4000001</v>
      </c>
      <c r="D5" s="21">
        <f>SUM(D6:D111)</f>
        <v>208121470.95000002</v>
      </c>
      <c r="E5" s="21">
        <f>SUM(E6:E111)</f>
        <v>16871124.449999996</v>
      </c>
      <c r="F5" s="21">
        <f>SUM(F6:F111)</f>
        <v>160000</v>
      </c>
    </row>
    <row r="6" spans="1:6" s="17" customFormat="1" ht="25.5">
      <c r="A6" s="33" t="s">
        <v>59</v>
      </c>
      <c r="B6" s="52">
        <v>45638</v>
      </c>
      <c r="C6" s="19">
        <f t="shared" ref="C6:C7" si="0">SUM(D6:F6)</f>
        <v>213880300</v>
      </c>
      <c r="D6" s="18">
        <v>201836590</v>
      </c>
      <c r="E6" s="18">
        <v>11883710</v>
      </c>
      <c r="F6" s="18">
        <v>160000</v>
      </c>
    </row>
    <row r="7" spans="1:6" ht="25.5">
      <c r="A7" s="33" t="s">
        <v>61</v>
      </c>
      <c r="B7" s="52">
        <v>45667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63</v>
      </c>
      <c r="B8" s="52">
        <v>45673</v>
      </c>
      <c r="C8" s="19">
        <f t="shared" ref="C8" si="1">SUM(D8:F8)</f>
        <v>17504.330000000002</v>
      </c>
      <c r="D8" s="18">
        <v>17504.330000000002</v>
      </c>
      <c r="E8" s="18">
        <v>0</v>
      </c>
      <c r="F8" s="18">
        <v>0</v>
      </c>
    </row>
    <row r="9" spans="1:6" ht="25.5">
      <c r="A9" s="33" t="s">
        <v>65</v>
      </c>
      <c r="B9" s="52">
        <v>45678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67</v>
      </c>
      <c r="B10" s="52">
        <v>45688</v>
      </c>
      <c r="C10" s="63">
        <f t="shared" ref="C10" si="3">SUM(D10:F10)</f>
        <v>-2318702.4900000002</v>
      </c>
      <c r="D10" s="62">
        <v>-2318702.4900000002</v>
      </c>
      <c r="E10" s="18">
        <v>0</v>
      </c>
      <c r="F10" s="18">
        <v>0</v>
      </c>
    </row>
    <row r="11" spans="1:6" ht="25.5">
      <c r="A11" s="33" t="s">
        <v>69</v>
      </c>
      <c r="B11" s="52">
        <v>45688</v>
      </c>
      <c r="C11" s="19">
        <f t="shared" ref="C11" si="4">SUM(D11:F11)</f>
        <v>154134.78</v>
      </c>
      <c r="D11" s="18">
        <v>154134.78</v>
      </c>
      <c r="E11" s="18">
        <v>0</v>
      </c>
      <c r="F11" s="18">
        <v>0</v>
      </c>
    </row>
    <row r="12" spans="1:6" ht="25.5">
      <c r="A12" s="33" t="s">
        <v>71</v>
      </c>
      <c r="B12" s="52">
        <v>45688</v>
      </c>
      <c r="C12" s="19">
        <f t="shared" ref="C12" si="5">SUM(D12:F12)</f>
        <v>38677.99</v>
      </c>
      <c r="D12" s="18">
        <v>0</v>
      </c>
      <c r="E12" s="18">
        <v>38677.99</v>
      </c>
      <c r="F12" s="18">
        <v>0</v>
      </c>
    </row>
    <row r="13" spans="1:6" ht="25.5">
      <c r="A13" s="33" t="s">
        <v>73</v>
      </c>
      <c r="B13" s="52">
        <v>45700</v>
      </c>
      <c r="C13" s="19">
        <f t="shared" ref="C13" si="6">SUM(D13:F13)</f>
        <v>17000</v>
      </c>
      <c r="D13" s="18">
        <v>17000</v>
      </c>
      <c r="E13" s="18">
        <v>0</v>
      </c>
      <c r="F13" s="18">
        <v>0</v>
      </c>
    </row>
    <row r="14" spans="1:6" ht="25.5">
      <c r="A14" s="33" t="s">
        <v>75</v>
      </c>
      <c r="B14" s="52">
        <v>45700</v>
      </c>
      <c r="C14" s="19">
        <f t="shared" ref="C14" si="7">SUM(D14:F14)</f>
        <v>1403362</v>
      </c>
      <c r="D14" s="18">
        <v>1160958</v>
      </c>
      <c r="E14" s="18">
        <v>242404</v>
      </c>
      <c r="F14" s="18">
        <v>0</v>
      </c>
    </row>
    <row r="15" spans="1:6" ht="25.5">
      <c r="A15" s="33" t="s">
        <v>77</v>
      </c>
      <c r="B15" s="52">
        <v>45700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5.5">
      <c r="A16" s="33" t="s">
        <v>79</v>
      </c>
      <c r="B16" s="52">
        <v>45713</v>
      </c>
      <c r="C16" s="19">
        <f t="shared" ref="C16" si="9">SUM(D16:F16)</f>
        <v>150472</v>
      </c>
      <c r="D16" s="18">
        <v>150472</v>
      </c>
      <c r="E16" s="18">
        <v>0</v>
      </c>
      <c r="F16" s="18">
        <v>0</v>
      </c>
    </row>
    <row r="17" spans="1:6" ht="25.5">
      <c r="A17" s="33" t="s">
        <v>81</v>
      </c>
      <c r="B17" s="52">
        <v>45713</v>
      </c>
      <c r="C17" s="19">
        <f t="shared" ref="C17" si="10">SUM(D17:F17)</f>
        <v>138063.4</v>
      </c>
      <c r="D17" s="18">
        <v>43124.4</v>
      </c>
      <c r="E17" s="18">
        <v>94939</v>
      </c>
      <c r="F17" s="18">
        <v>0</v>
      </c>
    </row>
    <row r="18" spans="1:6" ht="25.5">
      <c r="A18" s="33" t="s">
        <v>83</v>
      </c>
      <c r="B18" s="52">
        <v>45713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3" t="s">
        <v>85</v>
      </c>
      <c r="B19" s="52">
        <v>45716</v>
      </c>
      <c r="C19" s="19">
        <f t="shared" ref="C19" si="12">SUM(D19:F19)</f>
        <v>1594702.27</v>
      </c>
      <c r="D19" s="18">
        <v>1594702.27</v>
      </c>
      <c r="E19" s="18">
        <v>0</v>
      </c>
      <c r="F19" s="18">
        <v>0</v>
      </c>
    </row>
    <row r="20" spans="1:6" ht="25.5">
      <c r="A20" s="33" t="s">
        <v>87</v>
      </c>
      <c r="B20" s="52">
        <v>45728</v>
      </c>
      <c r="C20" s="19">
        <f t="shared" ref="C20" si="13">SUM(D20:F20)</f>
        <v>17244.580000000002</v>
      </c>
      <c r="D20" s="18">
        <v>17244.580000000002</v>
      </c>
      <c r="E20" s="18">
        <v>0</v>
      </c>
      <c r="F20" s="18">
        <v>0</v>
      </c>
    </row>
    <row r="21" spans="1:6" ht="25.5">
      <c r="A21" s="33" t="s">
        <v>88</v>
      </c>
      <c r="B21" s="52">
        <v>45728</v>
      </c>
      <c r="C21" s="19">
        <f t="shared" ref="C21" si="14">SUM(D21:F21)</f>
        <v>0</v>
      </c>
      <c r="D21" s="18">
        <v>0</v>
      </c>
      <c r="E21" s="18">
        <v>0</v>
      </c>
      <c r="F21" s="18">
        <v>0</v>
      </c>
    </row>
    <row r="22" spans="1:6" ht="25.5">
      <c r="A22" s="33" t="s">
        <v>91</v>
      </c>
      <c r="B22" s="52">
        <v>45728</v>
      </c>
      <c r="C22" s="19">
        <f t="shared" ref="C22" si="15">SUM(D22:F22)</f>
        <v>878908.56</v>
      </c>
      <c r="D22" s="18">
        <v>878908.56</v>
      </c>
      <c r="E22" s="18">
        <v>0</v>
      </c>
      <c r="F22" s="18">
        <v>0</v>
      </c>
    </row>
    <row r="23" spans="1:6" ht="25.5">
      <c r="A23" s="33" t="s">
        <v>93</v>
      </c>
      <c r="B23" s="52">
        <v>45744</v>
      </c>
      <c r="C23" s="19">
        <f t="shared" ref="C23" si="16">SUM(D23:F23)</f>
        <v>137170</v>
      </c>
      <c r="D23" s="18">
        <v>137170</v>
      </c>
      <c r="E23" s="18">
        <v>0</v>
      </c>
      <c r="F23" s="18">
        <v>0</v>
      </c>
    </row>
    <row r="24" spans="1:6" ht="25.5">
      <c r="A24" s="33" t="s">
        <v>95</v>
      </c>
      <c r="B24" s="52">
        <v>45744</v>
      </c>
      <c r="C24" s="19">
        <f t="shared" ref="C24" si="17">SUM(D24:F24)</f>
        <v>0</v>
      </c>
      <c r="D24" s="18">
        <v>0</v>
      </c>
      <c r="E24" s="18">
        <v>0</v>
      </c>
      <c r="F24" s="18">
        <v>0</v>
      </c>
    </row>
    <row r="25" spans="1:6" ht="25.5">
      <c r="A25" s="33" t="s">
        <v>97</v>
      </c>
      <c r="B25" s="52">
        <v>45748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3" t="s">
        <v>99</v>
      </c>
      <c r="B26" s="52">
        <v>45761</v>
      </c>
      <c r="C26" s="19">
        <f t="shared" ref="C26" si="19">SUM(D26:F26)</f>
        <v>17272.13</v>
      </c>
      <c r="D26" s="18">
        <v>17272.13</v>
      </c>
      <c r="E26" s="18">
        <v>0</v>
      </c>
      <c r="F26" s="18">
        <v>0</v>
      </c>
    </row>
    <row r="27" spans="1:6" ht="25.5">
      <c r="A27" s="33" t="s">
        <v>101</v>
      </c>
      <c r="B27" s="52">
        <v>45761</v>
      </c>
      <c r="C27" s="19">
        <f t="shared" ref="C27" si="20">SUM(D27:F27)</f>
        <v>58281.2</v>
      </c>
      <c r="D27" s="18">
        <v>17400</v>
      </c>
      <c r="E27" s="18">
        <v>40881.199999999997</v>
      </c>
      <c r="F27" s="18">
        <v>0</v>
      </c>
    </row>
    <row r="28" spans="1:6" ht="25.5">
      <c r="A28" s="33" t="s">
        <v>103</v>
      </c>
      <c r="B28" s="52">
        <v>45761</v>
      </c>
      <c r="C28" s="19">
        <f t="shared" ref="C28" si="21">SUM(D28:F28)</f>
        <v>0</v>
      </c>
      <c r="D28" s="18">
        <v>0</v>
      </c>
      <c r="E28" s="18">
        <v>0</v>
      </c>
      <c r="F28" s="18">
        <v>0</v>
      </c>
    </row>
    <row r="29" spans="1:6" ht="25.5">
      <c r="A29" s="33" t="s">
        <v>106</v>
      </c>
      <c r="B29" s="52">
        <v>45771</v>
      </c>
      <c r="C29" s="19">
        <f t="shared" ref="C29" si="22">SUM(D29:F29)</f>
        <v>2650877.17</v>
      </c>
      <c r="D29" s="18">
        <v>2650877.17</v>
      </c>
      <c r="E29" s="18">
        <v>0</v>
      </c>
      <c r="F29" s="18">
        <v>0</v>
      </c>
    </row>
    <row r="30" spans="1:6" ht="25.5">
      <c r="A30" s="33" t="s">
        <v>107</v>
      </c>
      <c r="B30" s="52">
        <v>45772</v>
      </c>
      <c r="C30" s="19">
        <f t="shared" ref="C30" si="23">SUM(D30:F30)</f>
        <v>153811.03</v>
      </c>
      <c r="D30" s="18">
        <v>153811.03</v>
      </c>
      <c r="E30" s="18">
        <v>0</v>
      </c>
      <c r="F30" s="18">
        <v>0</v>
      </c>
    </row>
    <row r="31" spans="1:6" ht="25.5">
      <c r="A31" s="33" t="s">
        <v>109</v>
      </c>
      <c r="B31" s="52">
        <v>45772</v>
      </c>
      <c r="C31" s="19">
        <f t="shared" ref="C31" si="24">SUM(D31:F31)</f>
        <v>918196.52</v>
      </c>
      <c r="D31" s="18">
        <v>0</v>
      </c>
      <c r="E31" s="18">
        <v>918196.52</v>
      </c>
      <c r="F31" s="18">
        <v>0</v>
      </c>
    </row>
    <row r="32" spans="1:6" ht="25.5">
      <c r="A32" s="33" t="s">
        <v>111</v>
      </c>
      <c r="B32" s="52">
        <v>45772</v>
      </c>
      <c r="C32" s="19">
        <f t="shared" ref="C32" si="25">SUM(D32:F32)</f>
        <v>0</v>
      </c>
      <c r="D32" s="18">
        <v>0</v>
      </c>
      <c r="E32" s="18">
        <v>0</v>
      </c>
      <c r="F32" s="18">
        <v>0</v>
      </c>
    </row>
    <row r="33" spans="1:6" ht="25.5">
      <c r="A33" s="33" t="s">
        <v>113</v>
      </c>
      <c r="B33" s="52">
        <v>45777</v>
      </c>
      <c r="C33" s="19">
        <f t="shared" ref="C33" si="26">SUM(D33:F33)</f>
        <v>2044.31</v>
      </c>
      <c r="D33" s="18">
        <v>2044.31</v>
      </c>
      <c r="E33" s="18">
        <v>0</v>
      </c>
      <c r="F33" s="18">
        <v>0</v>
      </c>
    </row>
    <row r="34" spans="1:6" ht="25.5">
      <c r="A34" s="33" t="s">
        <v>115</v>
      </c>
      <c r="B34" s="52">
        <v>45777</v>
      </c>
      <c r="C34" s="19">
        <f t="shared" ref="C34" si="27">SUM(D34:F34)</f>
        <v>0</v>
      </c>
      <c r="D34" s="18">
        <v>0</v>
      </c>
      <c r="E34" s="18">
        <v>0</v>
      </c>
      <c r="F34" s="18">
        <v>0</v>
      </c>
    </row>
    <row r="35" spans="1:6" ht="25.5">
      <c r="A35" s="33" t="s">
        <v>117</v>
      </c>
      <c r="B35" s="52">
        <v>45791</v>
      </c>
      <c r="C35" s="19">
        <f t="shared" ref="C35" si="28">SUM(D35:F35)</f>
        <v>25273.34</v>
      </c>
      <c r="D35" s="18">
        <v>25273.34</v>
      </c>
      <c r="E35" s="18">
        <v>0</v>
      </c>
      <c r="F35" s="18">
        <v>0</v>
      </c>
    </row>
    <row r="36" spans="1:6" ht="25.5">
      <c r="A36" s="33" t="s">
        <v>119</v>
      </c>
      <c r="B36" s="52">
        <v>45791</v>
      </c>
      <c r="C36" s="19">
        <f t="shared" ref="C36" si="29">SUM(D36:F36)</f>
        <v>185400</v>
      </c>
      <c r="D36" s="18">
        <v>6000</v>
      </c>
      <c r="E36" s="18">
        <v>179400</v>
      </c>
      <c r="F36" s="18">
        <v>0</v>
      </c>
    </row>
    <row r="37" spans="1:6" ht="25.5">
      <c r="A37" s="33" t="s">
        <v>121</v>
      </c>
      <c r="B37" s="52">
        <v>45791</v>
      </c>
      <c r="C37" s="19">
        <f t="shared" ref="C37" si="30">SUM(D37:F37)</f>
        <v>0</v>
      </c>
      <c r="D37" s="18">
        <v>0</v>
      </c>
      <c r="E37" s="18">
        <v>0</v>
      </c>
      <c r="F37" s="18">
        <v>0</v>
      </c>
    </row>
    <row r="38" spans="1:6" ht="25.5">
      <c r="A38" s="33" t="s">
        <v>123</v>
      </c>
      <c r="B38" s="52">
        <v>45791</v>
      </c>
      <c r="C38" s="19">
        <f t="shared" ref="C38" si="31">SUM(D38:F38)</f>
        <v>0</v>
      </c>
      <c r="D38" s="18">
        <v>0</v>
      </c>
      <c r="E38" s="18">
        <v>0</v>
      </c>
      <c r="F38" s="18">
        <v>0</v>
      </c>
    </row>
    <row r="39" spans="1:6" ht="25.5">
      <c r="A39" s="33" t="s">
        <v>125</v>
      </c>
      <c r="B39" s="52">
        <v>45803</v>
      </c>
      <c r="C39" s="19">
        <f t="shared" ref="C39" si="32">SUM(D39:F39)</f>
        <v>383145</v>
      </c>
      <c r="D39" s="18">
        <v>209090</v>
      </c>
      <c r="E39" s="18">
        <v>174055</v>
      </c>
      <c r="F39" s="18">
        <v>0</v>
      </c>
    </row>
    <row r="40" spans="1:6" ht="25.5">
      <c r="A40" s="33" t="s">
        <v>127</v>
      </c>
      <c r="B40" s="52">
        <v>45803</v>
      </c>
      <c r="C40" s="19">
        <f t="shared" ref="C40:C42" si="33">SUM(D40:F40)</f>
        <v>624629.34</v>
      </c>
      <c r="D40" s="18">
        <v>624629.34</v>
      </c>
      <c r="E40" s="18">
        <v>0</v>
      </c>
      <c r="F40" s="18">
        <v>0</v>
      </c>
    </row>
    <row r="41" spans="1:6" ht="25.5">
      <c r="A41" s="33" t="s">
        <v>129</v>
      </c>
      <c r="B41" s="52">
        <v>45807</v>
      </c>
      <c r="C41" s="19">
        <f t="shared" si="33"/>
        <v>155273</v>
      </c>
      <c r="D41" s="18">
        <v>155273</v>
      </c>
      <c r="E41" s="18">
        <v>0</v>
      </c>
      <c r="F41" s="18">
        <v>0</v>
      </c>
    </row>
    <row r="42" spans="1:6" ht="25.5">
      <c r="A42" s="33" t="s">
        <v>131</v>
      </c>
      <c r="B42" s="52">
        <v>45807</v>
      </c>
      <c r="C42" s="19">
        <f t="shared" si="33"/>
        <v>59300</v>
      </c>
      <c r="D42" s="18">
        <v>58500</v>
      </c>
      <c r="E42" s="18">
        <v>800</v>
      </c>
      <c r="F42" s="18">
        <v>0</v>
      </c>
    </row>
    <row r="43" spans="1:6" ht="25.5">
      <c r="A43" s="33" t="s">
        <v>133</v>
      </c>
      <c r="B43" s="52">
        <v>45807</v>
      </c>
      <c r="C43" s="19">
        <f t="shared" ref="C43" si="34">SUM(D43:F43)</f>
        <v>0</v>
      </c>
      <c r="D43" s="18">
        <v>0</v>
      </c>
      <c r="E43" s="18">
        <v>0</v>
      </c>
      <c r="F43" s="18">
        <v>0</v>
      </c>
    </row>
    <row r="44" spans="1:6" ht="25.5">
      <c r="A44" s="33" t="s">
        <v>135</v>
      </c>
      <c r="B44" s="52">
        <v>45819</v>
      </c>
      <c r="C44" s="19">
        <f t="shared" ref="C44" si="35">SUM(D44:F44)</f>
        <v>41547.589999999997</v>
      </c>
      <c r="D44" s="18">
        <v>41547.589999999997</v>
      </c>
      <c r="E44" s="18">
        <v>0</v>
      </c>
      <c r="F44" s="18">
        <v>0</v>
      </c>
    </row>
    <row r="45" spans="1:6" ht="25.5">
      <c r="A45" s="33" t="s">
        <v>137</v>
      </c>
      <c r="B45" s="52">
        <v>45819</v>
      </c>
      <c r="C45" s="19">
        <f t="shared" ref="C45" si="36">SUM(D45:F45)</f>
        <v>235870.11</v>
      </c>
      <c r="D45" s="18">
        <v>0</v>
      </c>
      <c r="E45" s="18">
        <v>235870.11</v>
      </c>
      <c r="F45" s="18">
        <v>0</v>
      </c>
    </row>
    <row r="46" spans="1:6" ht="25.5">
      <c r="A46" s="33" t="s">
        <v>139</v>
      </c>
      <c r="B46" s="52">
        <v>45819</v>
      </c>
      <c r="C46" s="19">
        <f t="shared" ref="C46" si="37">SUM(D46:F46)</f>
        <v>0</v>
      </c>
      <c r="D46" s="18">
        <v>0</v>
      </c>
      <c r="E46" s="18">
        <v>0</v>
      </c>
      <c r="F46" s="18">
        <v>0</v>
      </c>
    </row>
    <row r="47" spans="1:6" ht="25.5">
      <c r="A47" s="33" t="s">
        <v>141</v>
      </c>
      <c r="B47" s="52">
        <v>45831</v>
      </c>
      <c r="C47" s="19">
        <f t="shared" ref="C47" si="38">SUM(D47:F47)</f>
        <v>216954.93</v>
      </c>
      <c r="D47" s="18">
        <v>77760</v>
      </c>
      <c r="E47" s="18">
        <v>139194.93</v>
      </c>
      <c r="F47" s="18">
        <v>0</v>
      </c>
    </row>
    <row r="48" spans="1:6" ht="25.5">
      <c r="A48" s="33" t="s">
        <v>144</v>
      </c>
      <c r="B48" s="52">
        <v>45831</v>
      </c>
      <c r="C48" s="19">
        <f t="shared" ref="C48" si="39">SUM(D48:F48)</f>
        <v>0</v>
      </c>
      <c r="D48" s="18">
        <v>0</v>
      </c>
      <c r="E48" s="18">
        <v>0</v>
      </c>
      <c r="F48" s="18">
        <v>0</v>
      </c>
    </row>
    <row r="49" spans="1:6" ht="25.5">
      <c r="A49" s="33" t="s">
        <v>143</v>
      </c>
      <c r="B49" s="52">
        <v>45831</v>
      </c>
      <c r="C49" s="19">
        <f t="shared" ref="C49" si="40">SUM(D49:F49)</f>
        <v>0</v>
      </c>
      <c r="D49" s="18">
        <v>0</v>
      </c>
      <c r="E49" s="18">
        <v>0</v>
      </c>
      <c r="F49" s="18">
        <v>0</v>
      </c>
    </row>
    <row r="50" spans="1:6" ht="25.5">
      <c r="A50" s="33" t="s">
        <v>147</v>
      </c>
      <c r="B50" s="52">
        <v>45831</v>
      </c>
      <c r="C50" s="19">
        <f t="shared" ref="C50" si="41">SUM(D50:F50)</f>
        <v>157651</v>
      </c>
      <c r="D50" s="18">
        <v>157651</v>
      </c>
      <c r="E50" s="18">
        <v>0</v>
      </c>
      <c r="F50" s="18">
        <v>0</v>
      </c>
    </row>
    <row r="51" spans="1:6" ht="25.5">
      <c r="A51" s="33" t="s">
        <v>149</v>
      </c>
      <c r="B51" s="52">
        <v>45834</v>
      </c>
      <c r="C51" s="63">
        <f t="shared" ref="C51:C52" si="42">SUM(D51:F51)</f>
        <v>-899386.27</v>
      </c>
      <c r="D51" s="62">
        <v>-899386.27</v>
      </c>
      <c r="E51" s="18">
        <v>0</v>
      </c>
      <c r="F51" s="18">
        <v>0</v>
      </c>
    </row>
    <row r="52" spans="1:6" ht="25.5">
      <c r="A52" s="33" t="s">
        <v>154</v>
      </c>
      <c r="B52" s="52">
        <v>45842</v>
      </c>
      <c r="C52" s="19">
        <f t="shared" si="42"/>
        <v>0</v>
      </c>
      <c r="D52" s="18">
        <v>0</v>
      </c>
      <c r="E52" s="18">
        <v>0</v>
      </c>
      <c r="F52" s="18">
        <v>0</v>
      </c>
    </row>
    <row r="53" spans="1:6" ht="25.5">
      <c r="A53" s="33" t="s">
        <v>155</v>
      </c>
      <c r="B53" s="52">
        <v>45846</v>
      </c>
      <c r="C53" s="19">
        <f t="shared" ref="C53" si="43">SUM(D53:F53)</f>
        <v>0</v>
      </c>
      <c r="D53" s="18">
        <v>0</v>
      </c>
      <c r="E53" s="18">
        <v>0</v>
      </c>
      <c r="F53" s="18">
        <v>0</v>
      </c>
    </row>
    <row r="54" spans="1:6" ht="25.5">
      <c r="A54" s="33" t="s">
        <v>156</v>
      </c>
      <c r="B54" s="52">
        <v>45856</v>
      </c>
      <c r="C54" s="19">
        <f t="shared" ref="C54" si="44">SUM(D54:F54)</f>
        <v>21614.46</v>
      </c>
      <c r="D54" s="18">
        <v>21614.46</v>
      </c>
      <c r="E54" s="18">
        <v>0</v>
      </c>
      <c r="F54" s="18">
        <v>0</v>
      </c>
    </row>
    <row r="55" spans="1:6" ht="25.5">
      <c r="A55" s="33" t="s">
        <v>157</v>
      </c>
      <c r="B55" s="52">
        <v>45856</v>
      </c>
      <c r="C55" s="19">
        <f t="shared" ref="C55" si="45">SUM(D55:F55)</f>
        <v>614</v>
      </c>
      <c r="D55" s="18">
        <v>0</v>
      </c>
      <c r="E55" s="18">
        <v>614</v>
      </c>
      <c r="F55" s="18">
        <v>0</v>
      </c>
    </row>
    <row r="56" spans="1:6" ht="25.5">
      <c r="A56" s="33" t="s">
        <v>159</v>
      </c>
      <c r="B56" s="52">
        <v>45856</v>
      </c>
      <c r="C56" s="19">
        <f t="shared" ref="C56" si="46">SUM(D56:F56)</f>
        <v>0</v>
      </c>
      <c r="D56" s="18">
        <v>0</v>
      </c>
      <c r="E56" s="18">
        <v>0</v>
      </c>
      <c r="F56" s="18">
        <v>0</v>
      </c>
    </row>
    <row r="57" spans="1:6" ht="25.5">
      <c r="A57" s="33" t="s">
        <v>161</v>
      </c>
      <c r="B57" s="52">
        <v>45866</v>
      </c>
      <c r="C57" s="19">
        <f t="shared" ref="C57" si="47">SUM(D57:F57)</f>
        <v>151778.07999999999</v>
      </c>
      <c r="D57" s="18">
        <v>151778.07999999999</v>
      </c>
      <c r="E57" s="18">
        <v>0</v>
      </c>
      <c r="F57" s="18">
        <v>0</v>
      </c>
    </row>
    <row r="58" spans="1:6" ht="25.5">
      <c r="A58" s="33" t="s">
        <v>163</v>
      </c>
      <c r="B58" s="52">
        <v>45866</v>
      </c>
      <c r="C58" s="19">
        <f t="shared" ref="C58" si="48">SUM(D58:F58)</f>
        <v>3646.68</v>
      </c>
      <c r="D58" s="18">
        <v>0</v>
      </c>
      <c r="E58" s="18">
        <v>3646.68</v>
      </c>
      <c r="F58" s="18">
        <v>0</v>
      </c>
    </row>
    <row r="59" spans="1:6" ht="25.5">
      <c r="A59" s="33" t="s">
        <v>165</v>
      </c>
      <c r="B59" s="52">
        <v>45866</v>
      </c>
      <c r="C59" s="19">
        <f t="shared" ref="C59" si="49">SUM(D59:F59)</f>
        <v>0</v>
      </c>
      <c r="D59" s="18">
        <v>0</v>
      </c>
      <c r="E59" s="18">
        <v>0</v>
      </c>
      <c r="F59" s="18">
        <v>0</v>
      </c>
    </row>
    <row r="60" spans="1:6" ht="25.5">
      <c r="A60" s="33" t="s">
        <v>173</v>
      </c>
      <c r="B60" s="52">
        <v>45887</v>
      </c>
      <c r="C60" s="19">
        <f t="shared" ref="C60" si="50">SUM(D60:F60)</f>
        <v>20874.87</v>
      </c>
      <c r="D60" s="18">
        <v>20874.87</v>
      </c>
      <c r="E60" s="18">
        <v>0</v>
      </c>
      <c r="F60" s="18">
        <v>0</v>
      </c>
    </row>
    <row r="61" spans="1:6" ht="25.5">
      <c r="A61" s="33" t="s">
        <v>174</v>
      </c>
      <c r="B61" s="52">
        <v>45887</v>
      </c>
      <c r="C61" s="63">
        <f t="shared" ref="C61" si="51">SUM(D61:F61)</f>
        <v>-54543</v>
      </c>
      <c r="D61" s="18">
        <v>7200</v>
      </c>
      <c r="E61" s="62">
        <v>-61743</v>
      </c>
      <c r="F61" s="18">
        <v>0</v>
      </c>
    </row>
    <row r="62" spans="1:6" ht="25.5">
      <c r="A62" s="33" t="s">
        <v>175</v>
      </c>
      <c r="B62" s="52">
        <v>45887</v>
      </c>
      <c r="C62" s="19">
        <f t="shared" ref="C62" si="52">SUM(D62:F62)</f>
        <v>0</v>
      </c>
      <c r="D62" s="18">
        <v>0</v>
      </c>
      <c r="E62" s="18">
        <v>0</v>
      </c>
      <c r="F62" s="18">
        <v>0</v>
      </c>
    </row>
    <row r="63" spans="1:6" ht="25.5">
      <c r="A63" s="33" t="s">
        <v>176</v>
      </c>
      <c r="B63" s="52">
        <v>45897</v>
      </c>
      <c r="C63" s="63">
        <f t="shared" ref="C63:C64" si="53">SUM(D63:F63)</f>
        <v>-608620.36</v>
      </c>
      <c r="D63" s="62">
        <v>-608620.36</v>
      </c>
      <c r="E63" s="18">
        <v>0</v>
      </c>
      <c r="F63" s="18">
        <v>0</v>
      </c>
    </row>
    <row r="64" spans="1:6" ht="25.5">
      <c r="A64" s="33" t="s">
        <v>177</v>
      </c>
      <c r="B64" s="52">
        <v>45898</v>
      </c>
      <c r="C64" s="19">
        <f t="shared" si="53"/>
        <v>155853</v>
      </c>
      <c r="D64" s="18">
        <v>155853</v>
      </c>
      <c r="E64" s="18">
        <v>0</v>
      </c>
      <c r="F64" s="18">
        <v>0</v>
      </c>
    </row>
    <row r="65" spans="1:6" ht="25.5">
      <c r="A65" s="33" t="s">
        <v>179</v>
      </c>
      <c r="B65" s="52">
        <v>45898</v>
      </c>
      <c r="C65" s="19">
        <f t="shared" ref="C65:C68" si="54">SUM(D65:F65)</f>
        <v>395015</v>
      </c>
      <c r="D65" s="18">
        <v>420000</v>
      </c>
      <c r="E65" s="62">
        <v>-24985</v>
      </c>
      <c r="F65" s="18">
        <v>0</v>
      </c>
    </row>
    <row r="66" spans="1:6" ht="25.5">
      <c r="A66" s="33" t="s">
        <v>178</v>
      </c>
      <c r="B66" s="52">
        <v>45898</v>
      </c>
      <c r="C66" s="19">
        <f t="shared" si="54"/>
        <v>0</v>
      </c>
      <c r="D66" s="18">
        <v>0</v>
      </c>
      <c r="E66" s="18">
        <v>0</v>
      </c>
      <c r="F66" s="18">
        <v>0</v>
      </c>
    </row>
    <row r="67" spans="1:6" ht="25.5">
      <c r="A67" s="33" t="s">
        <v>180</v>
      </c>
      <c r="B67" s="52">
        <v>45905</v>
      </c>
      <c r="C67" s="19">
        <f t="shared" si="54"/>
        <v>14615.49</v>
      </c>
      <c r="D67" s="18">
        <v>14615.49</v>
      </c>
      <c r="E67" s="18">
        <v>0</v>
      </c>
      <c r="F67" s="18">
        <v>0</v>
      </c>
    </row>
    <row r="68" spans="1:6" ht="25.5">
      <c r="A68" s="33" t="s">
        <v>182</v>
      </c>
      <c r="B68" s="52">
        <v>45905</v>
      </c>
      <c r="C68" s="63">
        <f t="shared" si="54"/>
        <v>-100394.51000000001</v>
      </c>
      <c r="D68" s="62">
        <v>-88513.38</v>
      </c>
      <c r="E68" s="62">
        <v>-11881.13</v>
      </c>
      <c r="F68" s="18">
        <v>0</v>
      </c>
    </row>
    <row r="69" spans="1:6" ht="25.5">
      <c r="A69" s="33" t="s">
        <v>184</v>
      </c>
      <c r="B69" s="52">
        <v>45905</v>
      </c>
      <c r="C69" s="19">
        <f t="shared" ref="C69" si="55">SUM(D69:F69)</f>
        <v>0</v>
      </c>
      <c r="D69" s="18">
        <v>0</v>
      </c>
      <c r="E69" s="18">
        <v>0</v>
      </c>
      <c r="F69" s="18">
        <v>0</v>
      </c>
    </row>
    <row r="70" spans="1:6" ht="25.5">
      <c r="A70" s="33" t="s">
        <v>186</v>
      </c>
      <c r="B70" s="52">
        <v>45916</v>
      </c>
      <c r="C70" s="19">
        <f t="shared" ref="C70" si="56">SUM(D70:F70)</f>
        <v>0</v>
      </c>
      <c r="D70" s="18">
        <v>0</v>
      </c>
      <c r="E70" s="18">
        <v>0</v>
      </c>
      <c r="F70" s="18">
        <v>0</v>
      </c>
    </row>
    <row r="71" spans="1:6" ht="25.5">
      <c r="A71" s="33" t="s">
        <v>188</v>
      </c>
      <c r="B71" s="52">
        <v>45925</v>
      </c>
      <c r="C71" s="63">
        <f t="shared" ref="C71:C74" si="57">SUM(D71:F71)</f>
        <v>-2354661.37</v>
      </c>
      <c r="D71" s="62">
        <v>-2354661.37</v>
      </c>
      <c r="E71" s="18">
        <v>0</v>
      </c>
      <c r="F71" s="18">
        <v>0</v>
      </c>
    </row>
    <row r="72" spans="1:6" ht="25.5">
      <c r="A72" s="33" t="s">
        <v>191</v>
      </c>
      <c r="B72" s="52">
        <v>45926</v>
      </c>
      <c r="C72" s="19">
        <f t="shared" si="57"/>
        <v>167782.24</v>
      </c>
      <c r="D72" s="18">
        <v>167782.24</v>
      </c>
      <c r="E72" s="18">
        <v>0</v>
      </c>
      <c r="F72" s="18">
        <v>0</v>
      </c>
    </row>
    <row r="73" spans="1:6" ht="25.5">
      <c r="A73" s="33" t="s">
        <v>193</v>
      </c>
      <c r="B73" s="52">
        <v>45926</v>
      </c>
      <c r="C73" s="19">
        <f t="shared" si="57"/>
        <v>2104949.15</v>
      </c>
      <c r="D73" s="18">
        <v>175146.95</v>
      </c>
      <c r="E73" s="18">
        <v>1929802.2</v>
      </c>
      <c r="F73" s="18">
        <v>0</v>
      </c>
    </row>
    <row r="74" spans="1:6" ht="25.5">
      <c r="A74" s="33" t="s">
        <v>195</v>
      </c>
      <c r="B74" s="52">
        <v>45926</v>
      </c>
      <c r="C74" s="19">
        <f t="shared" si="57"/>
        <v>0</v>
      </c>
      <c r="D74" s="18">
        <v>0</v>
      </c>
      <c r="E74" s="18">
        <v>0</v>
      </c>
      <c r="F74" s="18">
        <v>0</v>
      </c>
    </row>
    <row r="75" spans="1:6" ht="25.5">
      <c r="A75" s="33" t="s">
        <v>197</v>
      </c>
      <c r="B75" s="52">
        <v>45926</v>
      </c>
      <c r="C75" s="19">
        <f t="shared" ref="C75:C76" si="58">SUM(D75:F75)</f>
        <v>0</v>
      </c>
      <c r="D75" s="18">
        <v>0</v>
      </c>
      <c r="E75" s="18">
        <v>0</v>
      </c>
      <c r="F75" s="18">
        <v>0</v>
      </c>
    </row>
    <row r="76" spans="1:6" ht="25.5">
      <c r="A76" s="33" t="s">
        <v>199</v>
      </c>
      <c r="B76" s="52">
        <v>45933</v>
      </c>
      <c r="C76" s="19">
        <f t="shared" si="58"/>
        <v>308838.27</v>
      </c>
      <c r="D76" s="18">
        <v>300000</v>
      </c>
      <c r="E76" s="18">
        <v>8838.27</v>
      </c>
      <c r="F76" s="18">
        <v>0</v>
      </c>
    </row>
    <row r="77" spans="1:6" ht="25.5">
      <c r="A77" s="33" t="s">
        <v>201</v>
      </c>
      <c r="B77" s="52">
        <v>45933</v>
      </c>
      <c r="C77" s="19">
        <f t="shared" ref="C77:C79" si="59">SUM(D77:F77)</f>
        <v>0</v>
      </c>
      <c r="D77" s="18">
        <v>0</v>
      </c>
      <c r="E77" s="18">
        <v>0</v>
      </c>
      <c r="F77" s="18">
        <v>0</v>
      </c>
    </row>
    <row r="78" spans="1:6" ht="25.5">
      <c r="A78" s="33" t="s">
        <v>204</v>
      </c>
      <c r="B78" s="52">
        <v>45943</v>
      </c>
      <c r="C78" s="19">
        <f t="shared" si="59"/>
        <v>1653.37</v>
      </c>
      <c r="D78" s="18">
        <v>1653.37</v>
      </c>
      <c r="E78" s="18">
        <v>0</v>
      </c>
      <c r="F78" s="18">
        <v>0</v>
      </c>
    </row>
    <row r="79" spans="1:6" ht="25.5">
      <c r="A79" s="33" t="s">
        <v>203</v>
      </c>
      <c r="B79" s="52">
        <v>45943</v>
      </c>
      <c r="C79" s="19">
        <f t="shared" si="59"/>
        <v>712341.9</v>
      </c>
      <c r="D79" s="18">
        <v>0</v>
      </c>
      <c r="E79" s="18">
        <v>712341.9</v>
      </c>
      <c r="F79" s="18">
        <v>0</v>
      </c>
    </row>
    <row r="80" spans="1:6" ht="25.5">
      <c r="A80" s="33" t="s">
        <v>206</v>
      </c>
      <c r="B80" s="52">
        <v>45943</v>
      </c>
      <c r="C80" s="19">
        <f t="shared" ref="C80" si="60">SUM(D80:F80)</f>
        <v>0</v>
      </c>
      <c r="D80" s="18">
        <v>0</v>
      </c>
      <c r="E80" s="18">
        <v>0</v>
      </c>
      <c r="F80" s="18">
        <v>0</v>
      </c>
    </row>
    <row r="81" spans="1:6" ht="25.5">
      <c r="A81" s="33" t="s">
        <v>208</v>
      </c>
      <c r="B81" s="52">
        <v>45947</v>
      </c>
      <c r="C81" s="19">
        <f t="shared" ref="C81:C82" si="61">SUM(D81:F81)</f>
        <v>0</v>
      </c>
      <c r="D81" s="18">
        <v>0</v>
      </c>
      <c r="E81" s="18">
        <v>0</v>
      </c>
      <c r="F81" s="18">
        <v>0</v>
      </c>
    </row>
    <row r="82" spans="1:6" ht="25.5">
      <c r="A82" s="33" t="s">
        <v>209</v>
      </c>
      <c r="B82" s="52">
        <v>45950</v>
      </c>
      <c r="C82" s="19">
        <f t="shared" si="61"/>
        <v>167235</v>
      </c>
      <c r="D82" s="18">
        <v>167235</v>
      </c>
      <c r="E82" s="18">
        <v>0</v>
      </c>
      <c r="F82" s="18">
        <v>0</v>
      </c>
    </row>
    <row r="83" spans="1:6" ht="25.5">
      <c r="A83" s="33" t="s">
        <v>210</v>
      </c>
      <c r="B83" s="52">
        <v>45960</v>
      </c>
      <c r="C83" s="19">
        <f t="shared" ref="C83:C86" si="62">SUM(D83:F83)</f>
        <v>1132157.57</v>
      </c>
      <c r="D83" s="18">
        <v>1132157.57</v>
      </c>
      <c r="E83" s="18">
        <v>0</v>
      </c>
      <c r="F83" s="18">
        <v>0</v>
      </c>
    </row>
    <row r="84" spans="1:6" ht="25.5">
      <c r="A84" s="33" t="s">
        <v>211</v>
      </c>
      <c r="B84" s="52">
        <v>45961</v>
      </c>
      <c r="C84" s="19">
        <f t="shared" si="62"/>
        <v>73.37</v>
      </c>
      <c r="D84" s="18">
        <v>73.37</v>
      </c>
      <c r="E84" s="18">
        <v>0</v>
      </c>
      <c r="F84" s="18">
        <v>0</v>
      </c>
    </row>
    <row r="85" spans="1:6" ht="25.5">
      <c r="A85" s="33" t="s">
        <v>217</v>
      </c>
      <c r="B85" s="52">
        <v>45961</v>
      </c>
      <c r="C85" s="19">
        <f t="shared" si="62"/>
        <v>735303</v>
      </c>
      <c r="D85" s="18">
        <v>733961</v>
      </c>
      <c r="E85" s="18">
        <v>1342</v>
      </c>
      <c r="F85" s="18">
        <v>0</v>
      </c>
    </row>
    <row r="86" spans="1:6" ht="25.5">
      <c r="A86" s="33" t="s">
        <v>219</v>
      </c>
      <c r="B86" s="52">
        <v>45961</v>
      </c>
      <c r="C86" s="19">
        <f t="shared" si="62"/>
        <v>0</v>
      </c>
      <c r="D86" s="18">
        <v>0</v>
      </c>
      <c r="E86" s="18">
        <v>0</v>
      </c>
      <c r="F86" s="18">
        <v>0</v>
      </c>
    </row>
    <row r="87" spans="1:6" ht="25.5">
      <c r="A87" s="33" t="s">
        <v>221</v>
      </c>
      <c r="B87" s="52">
        <v>45961</v>
      </c>
      <c r="C87" s="19">
        <f t="shared" ref="C87:C89" si="63">SUM(D87:F87)</f>
        <v>0</v>
      </c>
      <c r="D87" s="18">
        <v>0</v>
      </c>
      <c r="E87" s="18">
        <v>0</v>
      </c>
      <c r="F87" s="18">
        <v>0</v>
      </c>
    </row>
    <row r="88" spans="1:6" ht="25.5">
      <c r="A88" s="33" t="s">
        <v>223</v>
      </c>
      <c r="B88" s="52">
        <v>45974</v>
      </c>
      <c r="C88" s="19">
        <f t="shared" si="63"/>
        <v>21437.18</v>
      </c>
      <c r="D88" s="18">
        <v>21437.18</v>
      </c>
      <c r="E88" s="18">
        <v>0</v>
      </c>
      <c r="F88" s="18">
        <v>0</v>
      </c>
    </row>
    <row r="89" spans="1:6" ht="25.5">
      <c r="A89" s="33" t="s">
        <v>225</v>
      </c>
      <c r="B89" s="52">
        <v>45974</v>
      </c>
      <c r="C89" s="19">
        <f t="shared" si="63"/>
        <v>253376.6</v>
      </c>
      <c r="D89" s="18">
        <v>191400</v>
      </c>
      <c r="E89" s="18">
        <v>61976.6</v>
      </c>
      <c r="F89" s="18">
        <v>0</v>
      </c>
    </row>
    <row r="90" spans="1:6" ht="25.5">
      <c r="A90" s="33" t="s">
        <v>227</v>
      </c>
      <c r="B90" s="52">
        <v>45974</v>
      </c>
      <c r="C90" s="19">
        <f t="shared" ref="C90:C91" si="64">SUM(D90:F90)</f>
        <v>0</v>
      </c>
      <c r="D90" s="18">
        <v>0</v>
      </c>
      <c r="E90" s="18">
        <v>0</v>
      </c>
      <c r="F90" s="18">
        <v>0</v>
      </c>
    </row>
    <row r="91" spans="1:6" ht="25.5">
      <c r="A91" s="33" t="s">
        <v>229</v>
      </c>
      <c r="B91" s="52">
        <v>45988</v>
      </c>
      <c r="C91" s="63">
        <f t="shared" si="64"/>
        <v>-24000.799999999999</v>
      </c>
      <c r="D91" s="62">
        <v>-24000.799999999999</v>
      </c>
      <c r="E91" s="18">
        <v>0</v>
      </c>
      <c r="F91" s="18">
        <v>0</v>
      </c>
    </row>
    <row r="92" spans="1:6" ht="25.5">
      <c r="A92" s="33" t="s">
        <v>231</v>
      </c>
      <c r="B92" s="52">
        <v>45989</v>
      </c>
      <c r="C92" s="19">
        <f t="shared" ref="C92:C93" si="65">SUM(D92:F92)</f>
        <v>152825</v>
      </c>
      <c r="D92" s="18">
        <v>152825</v>
      </c>
      <c r="E92" s="18">
        <v>0</v>
      </c>
      <c r="F92" s="18">
        <v>0</v>
      </c>
    </row>
    <row r="93" spans="1:6" ht="25.5">
      <c r="A93" s="33" t="s">
        <v>232</v>
      </c>
      <c r="B93" s="52">
        <v>45989</v>
      </c>
      <c r="C93" s="63">
        <f t="shared" si="65"/>
        <v>-6831.0400000000009</v>
      </c>
      <c r="D93" s="62">
        <v>-13613.27</v>
      </c>
      <c r="E93" s="18">
        <v>6782.23</v>
      </c>
      <c r="F93" s="18">
        <v>0</v>
      </c>
    </row>
    <row r="94" spans="1:6" ht="25.5">
      <c r="A94" s="33" t="s">
        <v>233</v>
      </c>
      <c r="B94" s="52">
        <v>45989</v>
      </c>
      <c r="C94" s="19">
        <f t="shared" ref="C94:C95" si="66">SUM(D94:F94)</f>
        <v>0</v>
      </c>
      <c r="D94" s="18">
        <v>0</v>
      </c>
      <c r="E94" s="18">
        <v>0</v>
      </c>
      <c r="F94" s="18">
        <v>0</v>
      </c>
    </row>
    <row r="95" spans="1:6" ht="25.5">
      <c r="A95" s="33" t="s">
        <v>234</v>
      </c>
      <c r="B95" s="52">
        <v>45996</v>
      </c>
      <c r="C95" s="19">
        <f t="shared" si="66"/>
        <v>17000</v>
      </c>
      <c r="D95" s="18">
        <v>17000</v>
      </c>
      <c r="E95" s="18">
        <v>0</v>
      </c>
      <c r="F95" s="18">
        <v>0</v>
      </c>
    </row>
    <row r="96" spans="1:6" ht="25.5">
      <c r="A96" s="33" t="s">
        <v>235</v>
      </c>
      <c r="B96" s="52">
        <v>45996</v>
      </c>
      <c r="C96" s="19">
        <f t="shared" ref="C96:C98" si="67">SUM(D96:F96)</f>
        <v>0</v>
      </c>
      <c r="D96" s="18">
        <v>0</v>
      </c>
      <c r="E96" s="18">
        <v>0</v>
      </c>
      <c r="F96" s="18">
        <v>0</v>
      </c>
    </row>
    <row r="97" spans="1:6" ht="25.5">
      <c r="A97" s="33" t="s">
        <v>236</v>
      </c>
      <c r="B97" s="52">
        <v>46003</v>
      </c>
      <c r="C97" s="19">
        <f t="shared" si="67"/>
        <v>295454.76</v>
      </c>
      <c r="D97" s="18">
        <v>295454.76</v>
      </c>
      <c r="E97" s="18">
        <v>0</v>
      </c>
      <c r="F97" s="18">
        <v>0</v>
      </c>
    </row>
    <row r="98" spans="1:6" ht="25.5">
      <c r="A98" s="33" t="s">
        <v>237</v>
      </c>
      <c r="B98" s="52">
        <v>46003</v>
      </c>
      <c r="C98" s="19">
        <f t="shared" si="67"/>
        <v>296260.95</v>
      </c>
      <c r="D98" s="18">
        <v>0</v>
      </c>
      <c r="E98" s="18">
        <v>296260.95</v>
      </c>
      <c r="F98" s="18">
        <v>0</v>
      </c>
    </row>
    <row r="99" spans="1:6" ht="25.5">
      <c r="A99" s="33" t="s">
        <v>238</v>
      </c>
      <c r="B99" s="52">
        <v>46003</v>
      </c>
      <c r="C99" s="19">
        <f t="shared" ref="C99:C100" si="68">SUM(D99:F99)</f>
        <v>0</v>
      </c>
      <c r="D99" s="18">
        <v>0</v>
      </c>
      <c r="E99" s="18">
        <v>0</v>
      </c>
      <c r="F99" s="18">
        <v>0</v>
      </c>
    </row>
    <row r="100" spans="1:6" ht="25.5">
      <c r="A100" s="33" t="s">
        <v>239</v>
      </c>
      <c r="B100" s="52">
        <v>46009</v>
      </c>
      <c r="C100" s="19">
        <f t="shared" si="68"/>
        <v>75673.929999999993</v>
      </c>
      <c r="D100" s="18">
        <v>75673.929999999993</v>
      </c>
      <c r="E100" s="18">
        <v>0</v>
      </c>
      <c r="F100" s="18">
        <v>0</v>
      </c>
    </row>
    <row r="101" spans="1:6" ht="25.5">
      <c r="A101" s="33" t="s">
        <v>240</v>
      </c>
      <c r="B101" s="52">
        <v>46014</v>
      </c>
      <c r="C101" s="19">
        <f t="shared" ref="C101:C103" si="69">SUM(D101:F101)</f>
        <v>0</v>
      </c>
      <c r="D101" s="18">
        <v>0</v>
      </c>
      <c r="E101" s="18">
        <v>0</v>
      </c>
      <c r="F101" s="18">
        <v>0</v>
      </c>
    </row>
    <row r="102" spans="1:6" ht="25.5">
      <c r="A102" s="33" t="s">
        <v>241</v>
      </c>
      <c r="B102" s="52">
        <v>46014</v>
      </c>
      <c r="C102" s="19">
        <f t="shared" si="69"/>
        <v>66.7</v>
      </c>
      <c r="D102" s="18">
        <v>66.7</v>
      </c>
      <c r="E102" s="18">
        <v>0</v>
      </c>
      <c r="F102" s="18">
        <v>0</v>
      </c>
    </row>
    <row r="103" spans="1:6" ht="25.5">
      <c r="A103" s="33" t="s">
        <v>252</v>
      </c>
      <c r="B103" s="52">
        <v>46022</v>
      </c>
      <c r="C103" s="19">
        <f t="shared" si="69"/>
        <v>228.09</v>
      </c>
      <c r="D103" s="18">
        <v>228.09</v>
      </c>
      <c r="E103" s="18">
        <v>0</v>
      </c>
      <c r="F103" s="18">
        <v>0</v>
      </c>
    </row>
    <row r="104" spans="1:6" ht="25.5">
      <c r="A104" s="33" t="s">
        <v>254</v>
      </c>
      <c r="B104" s="52">
        <v>46022</v>
      </c>
      <c r="C104" s="19">
        <f t="shared" ref="C104" si="70">SUM(D104:F104)</f>
        <v>0</v>
      </c>
      <c r="D104" s="18">
        <v>0</v>
      </c>
      <c r="E104" s="18">
        <v>0</v>
      </c>
      <c r="F104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W31"/>
  <sheetViews>
    <sheetView tabSelected="1" workbookViewId="0">
      <pane xSplit="1" topLeftCell="B1" activePane="topRight" state="frozen"/>
      <selection activeCell="A2" sqref="A2"/>
      <selection pane="topRight" activeCell="CQ2" sqref="CQ2"/>
    </sheetView>
  </sheetViews>
  <sheetFormatPr defaultRowHeight="14.25"/>
  <cols>
    <col min="1" max="1" width="51.625" customWidth="1"/>
    <col min="2" max="2" width="20.625" customWidth="1"/>
    <col min="3" max="100" width="20.625" style="30" customWidth="1"/>
    <col min="101" max="101" width="21.625" customWidth="1"/>
  </cols>
  <sheetData>
    <row r="1" spans="1:101">
      <c r="CW1" s="4" t="s">
        <v>8</v>
      </c>
    </row>
    <row r="2" spans="1:101" ht="120" customHeight="1">
      <c r="A2" s="3" t="s">
        <v>0</v>
      </c>
      <c r="B2" s="44" t="s">
        <v>56</v>
      </c>
      <c r="C2" s="50" t="s">
        <v>62</v>
      </c>
      <c r="D2" s="50" t="s">
        <v>64</v>
      </c>
      <c r="E2" s="50" t="s">
        <v>66</v>
      </c>
      <c r="F2" s="60" t="s">
        <v>68</v>
      </c>
      <c r="G2" s="50" t="s">
        <v>70</v>
      </c>
      <c r="H2" s="50" t="s">
        <v>72</v>
      </c>
      <c r="I2" s="50" t="s">
        <v>74</v>
      </c>
      <c r="J2" s="50" t="s">
        <v>76</v>
      </c>
      <c r="K2" s="50" t="s">
        <v>78</v>
      </c>
      <c r="L2" s="50" t="s">
        <v>80</v>
      </c>
      <c r="M2" s="50" t="s">
        <v>82</v>
      </c>
      <c r="N2" s="50" t="s">
        <v>84</v>
      </c>
      <c r="O2" s="60" t="s">
        <v>86</v>
      </c>
      <c r="P2" s="50" t="s">
        <v>89</v>
      </c>
      <c r="Q2" s="50" t="s">
        <v>90</v>
      </c>
      <c r="R2" s="60" t="s">
        <v>92</v>
      </c>
      <c r="S2" s="50" t="s">
        <v>94</v>
      </c>
      <c r="T2" s="50" t="s">
        <v>96</v>
      </c>
      <c r="U2" s="50" t="s">
        <v>98</v>
      </c>
      <c r="V2" s="50" t="s">
        <v>100</v>
      </c>
      <c r="W2" s="50" t="s">
        <v>102</v>
      </c>
      <c r="X2" s="50" t="s">
        <v>104</v>
      </c>
      <c r="Y2" s="60" t="s">
        <v>105</v>
      </c>
      <c r="Z2" s="50" t="s">
        <v>108</v>
      </c>
      <c r="AA2" s="50" t="s">
        <v>110</v>
      </c>
      <c r="AB2" s="50" t="s">
        <v>112</v>
      </c>
      <c r="AC2" s="50" t="s">
        <v>114</v>
      </c>
      <c r="AD2" s="50" t="s">
        <v>116</v>
      </c>
      <c r="AE2" s="50" t="s">
        <v>118</v>
      </c>
      <c r="AF2" s="50" t="s">
        <v>120</v>
      </c>
      <c r="AG2" s="50" t="s">
        <v>122</v>
      </c>
      <c r="AH2" s="50" t="s">
        <v>124</v>
      </c>
      <c r="AI2" s="50" t="s">
        <v>126</v>
      </c>
      <c r="AJ2" s="60" t="s">
        <v>128</v>
      </c>
      <c r="AK2" s="50" t="s">
        <v>130</v>
      </c>
      <c r="AL2" s="50" t="s">
        <v>132</v>
      </c>
      <c r="AM2" s="50" t="s">
        <v>134</v>
      </c>
      <c r="AN2" s="50" t="s">
        <v>136</v>
      </c>
      <c r="AO2" s="50" t="s">
        <v>138</v>
      </c>
      <c r="AP2" s="50" t="s">
        <v>140</v>
      </c>
      <c r="AQ2" s="50" t="s">
        <v>142</v>
      </c>
      <c r="AR2" s="50" t="s">
        <v>145</v>
      </c>
      <c r="AS2" s="50" t="s">
        <v>146</v>
      </c>
      <c r="AT2" s="50" t="s">
        <v>148</v>
      </c>
      <c r="AU2" s="60" t="s">
        <v>150</v>
      </c>
      <c r="AV2" s="50" t="s">
        <v>151</v>
      </c>
      <c r="AW2" s="50" t="s">
        <v>152</v>
      </c>
      <c r="AX2" s="50" t="s">
        <v>153</v>
      </c>
      <c r="AY2" s="50" t="s">
        <v>158</v>
      </c>
      <c r="AZ2" s="50" t="s">
        <v>160</v>
      </c>
      <c r="BA2" s="50" t="s">
        <v>162</v>
      </c>
      <c r="BB2" s="50" t="s">
        <v>164</v>
      </c>
      <c r="BC2" s="50" t="s">
        <v>166</v>
      </c>
      <c r="BD2" s="50" t="s">
        <v>167</v>
      </c>
      <c r="BE2" s="50" t="s">
        <v>168</v>
      </c>
      <c r="BF2" s="50" t="s">
        <v>169</v>
      </c>
      <c r="BG2" s="60" t="s">
        <v>189</v>
      </c>
      <c r="BH2" s="50" t="s">
        <v>170</v>
      </c>
      <c r="BI2" s="50" t="s">
        <v>171</v>
      </c>
      <c r="BJ2" s="50" t="s">
        <v>172</v>
      </c>
      <c r="BK2" s="50" t="s">
        <v>181</v>
      </c>
      <c r="BL2" s="50" t="s">
        <v>183</v>
      </c>
      <c r="BM2" s="50" t="s">
        <v>185</v>
      </c>
      <c r="BN2" s="50" t="s">
        <v>187</v>
      </c>
      <c r="BO2" s="60" t="s">
        <v>190</v>
      </c>
      <c r="BP2" s="50" t="s">
        <v>192</v>
      </c>
      <c r="BQ2" s="50" t="s">
        <v>194</v>
      </c>
      <c r="BR2" s="50" t="s">
        <v>196</v>
      </c>
      <c r="BS2" s="50" t="s">
        <v>198</v>
      </c>
      <c r="BT2" s="50" t="s">
        <v>200</v>
      </c>
      <c r="BU2" s="50" t="s">
        <v>202</v>
      </c>
      <c r="BV2" s="50" t="s">
        <v>205</v>
      </c>
      <c r="BW2" s="50" t="s">
        <v>207</v>
      </c>
      <c r="BX2" s="50" t="s">
        <v>212</v>
      </c>
      <c r="BY2" s="50" t="s">
        <v>213</v>
      </c>
      <c r="BZ2" s="50" t="s">
        <v>214</v>
      </c>
      <c r="CA2" s="60" t="s">
        <v>215</v>
      </c>
      <c r="CB2" s="50" t="s">
        <v>216</v>
      </c>
      <c r="CC2" s="50" t="s">
        <v>218</v>
      </c>
      <c r="CD2" s="50" t="s">
        <v>220</v>
      </c>
      <c r="CE2" s="50" t="s">
        <v>222</v>
      </c>
      <c r="CF2" s="50" t="s">
        <v>224</v>
      </c>
      <c r="CG2" s="50" t="s">
        <v>226</v>
      </c>
      <c r="CH2" s="50" t="s">
        <v>228</v>
      </c>
      <c r="CI2" s="60" t="s">
        <v>230</v>
      </c>
      <c r="CJ2" s="50" t="s">
        <v>242</v>
      </c>
      <c r="CK2" s="50" t="s">
        <v>243</v>
      </c>
      <c r="CL2" s="50" t="s">
        <v>244</v>
      </c>
      <c r="CM2" s="50" t="s">
        <v>257</v>
      </c>
      <c r="CN2" s="50" t="s">
        <v>245</v>
      </c>
      <c r="CO2" s="50" t="s">
        <v>246</v>
      </c>
      <c r="CP2" s="50" t="s">
        <v>247</v>
      </c>
      <c r="CQ2" s="50" t="s">
        <v>248</v>
      </c>
      <c r="CR2" s="60" t="s">
        <v>249</v>
      </c>
      <c r="CS2" s="50" t="s">
        <v>250</v>
      </c>
      <c r="CT2" s="50" t="s">
        <v>251</v>
      </c>
      <c r="CU2" s="50" t="s">
        <v>253</v>
      </c>
      <c r="CV2" s="50" t="s">
        <v>255</v>
      </c>
      <c r="CW2" s="31" t="s">
        <v>256</v>
      </c>
    </row>
    <row r="3" spans="1:101" ht="18" customHeight="1">
      <c r="A3" s="2" t="s">
        <v>1</v>
      </c>
      <c r="B3" s="6">
        <f t="shared" ref="B3:C3" si="0">SUM(B5:B6)</f>
        <v>195332000</v>
      </c>
      <c r="C3" s="32">
        <f t="shared" si="0"/>
        <v>0</v>
      </c>
      <c r="D3" s="32">
        <f t="shared" ref="D3:E3" si="1">SUM(D5:D6)</f>
        <v>17504.330000000002</v>
      </c>
      <c r="E3" s="32">
        <f t="shared" si="1"/>
        <v>0</v>
      </c>
      <c r="F3" s="32">
        <f t="shared" ref="F3:H3" si="2">SUM(F5:F6)</f>
        <v>-534427.49</v>
      </c>
      <c r="G3" s="32">
        <f t="shared" si="2"/>
        <v>154134.78</v>
      </c>
      <c r="H3" s="32">
        <f t="shared" si="2"/>
        <v>38677.99</v>
      </c>
      <c r="I3" s="32">
        <f t="shared" ref="I3:K3" si="3">SUM(I5:I6)</f>
        <v>17000</v>
      </c>
      <c r="J3" s="32">
        <f t="shared" si="3"/>
        <v>1403362</v>
      </c>
      <c r="K3" s="32">
        <f t="shared" si="3"/>
        <v>0</v>
      </c>
      <c r="L3" s="32">
        <f t="shared" ref="L3:O3" si="4">SUM(L5:L6)</f>
        <v>150472</v>
      </c>
      <c r="M3" s="32">
        <f t="shared" si="4"/>
        <v>138063.4</v>
      </c>
      <c r="N3" s="32">
        <f t="shared" si="4"/>
        <v>0</v>
      </c>
      <c r="O3" s="32">
        <f t="shared" si="4"/>
        <v>1594702.27</v>
      </c>
      <c r="P3" s="32">
        <f t="shared" ref="P3:R3" si="5">SUM(P5:P6)</f>
        <v>17244.580000000002</v>
      </c>
      <c r="Q3" s="32">
        <f t="shared" si="5"/>
        <v>0</v>
      </c>
      <c r="R3" s="32">
        <f t="shared" si="5"/>
        <v>1124334.2</v>
      </c>
      <c r="S3" s="32">
        <f t="shared" ref="S3:T3" si="6">SUM(S5:S6)</f>
        <v>137170</v>
      </c>
      <c r="T3" s="32">
        <f t="shared" si="6"/>
        <v>0</v>
      </c>
      <c r="U3" s="32">
        <f t="shared" ref="U3:AM3" si="7">SUM(U5:U6)</f>
        <v>0</v>
      </c>
      <c r="V3" s="32">
        <f t="shared" si="7"/>
        <v>17272.13</v>
      </c>
      <c r="W3" s="32">
        <f t="shared" si="7"/>
        <v>58281.2</v>
      </c>
      <c r="X3" s="32">
        <f t="shared" si="7"/>
        <v>0</v>
      </c>
      <c r="Y3" s="32">
        <f t="shared" si="7"/>
        <v>353000</v>
      </c>
      <c r="Z3" s="32">
        <f t="shared" si="7"/>
        <v>153811.03</v>
      </c>
      <c r="AA3" s="32">
        <f t="shared" si="7"/>
        <v>918196.52</v>
      </c>
      <c r="AB3" s="32">
        <f t="shared" si="7"/>
        <v>0</v>
      </c>
      <c r="AC3" s="32">
        <f t="shared" si="7"/>
        <v>2044.31</v>
      </c>
      <c r="AD3" s="32">
        <f t="shared" si="7"/>
        <v>0</v>
      </c>
      <c r="AE3" s="32">
        <f t="shared" si="7"/>
        <v>25273.34</v>
      </c>
      <c r="AF3" s="32">
        <f t="shared" si="7"/>
        <v>185400</v>
      </c>
      <c r="AG3" s="32">
        <f t="shared" si="7"/>
        <v>0</v>
      </c>
      <c r="AH3" s="32">
        <f t="shared" si="7"/>
        <v>0</v>
      </c>
      <c r="AI3" s="32">
        <f t="shared" si="7"/>
        <v>383145</v>
      </c>
      <c r="AJ3" s="32">
        <f t="shared" si="7"/>
        <v>69437.02</v>
      </c>
      <c r="AK3" s="32">
        <f t="shared" si="7"/>
        <v>155273</v>
      </c>
      <c r="AL3" s="32">
        <f t="shared" si="7"/>
        <v>59300</v>
      </c>
      <c r="AM3" s="32">
        <f t="shared" si="7"/>
        <v>0</v>
      </c>
      <c r="AN3" s="32">
        <f t="shared" ref="AN3:AP3" si="8">SUM(AN5:AN6)</f>
        <v>41547.589999999997</v>
      </c>
      <c r="AO3" s="32">
        <f t="shared" si="8"/>
        <v>235870.11</v>
      </c>
      <c r="AP3" s="32">
        <f t="shared" si="8"/>
        <v>0</v>
      </c>
      <c r="AQ3" s="32">
        <f t="shared" ref="AQ3:AU3" si="9">SUM(AQ5:AQ6)</f>
        <v>216954.93</v>
      </c>
      <c r="AR3" s="32">
        <f t="shared" si="9"/>
        <v>0</v>
      </c>
      <c r="AS3" s="32">
        <f t="shared" si="9"/>
        <v>0</v>
      </c>
      <c r="AT3" s="32">
        <f t="shared" si="9"/>
        <v>157651</v>
      </c>
      <c r="AU3" s="67">
        <f t="shared" si="9"/>
        <v>-864886.27</v>
      </c>
      <c r="AV3" s="32">
        <f t="shared" ref="AV3:AY3" si="10">SUM(AV5:AV6)</f>
        <v>0</v>
      </c>
      <c r="AW3" s="32">
        <f t="shared" si="10"/>
        <v>0</v>
      </c>
      <c r="AX3" s="32">
        <f t="shared" si="10"/>
        <v>21614.46</v>
      </c>
      <c r="AY3" s="32">
        <f t="shared" si="10"/>
        <v>614</v>
      </c>
      <c r="AZ3" s="32">
        <f t="shared" ref="AZ3:BB3" si="11">SUM(AZ5:AZ6)</f>
        <v>0</v>
      </c>
      <c r="BA3" s="32">
        <f t="shared" si="11"/>
        <v>151778.07999999999</v>
      </c>
      <c r="BB3" s="32">
        <f t="shared" si="11"/>
        <v>3646.68</v>
      </c>
      <c r="BC3" s="32">
        <f t="shared" ref="BC3:BE3" si="12">SUM(BC5:BC6)</f>
        <v>0</v>
      </c>
      <c r="BD3" s="32">
        <f t="shared" si="12"/>
        <v>20874.87</v>
      </c>
      <c r="BE3" s="67">
        <f t="shared" si="12"/>
        <v>-54543</v>
      </c>
      <c r="BF3" s="32">
        <f t="shared" ref="BF3:BI3" si="13">SUM(BF5:BF6)</f>
        <v>0</v>
      </c>
      <c r="BG3" s="32">
        <f t="shared" si="13"/>
        <v>993918.3</v>
      </c>
      <c r="BH3" s="32">
        <f t="shared" si="13"/>
        <v>155853</v>
      </c>
      <c r="BI3" s="32">
        <f t="shared" si="13"/>
        <v>395015</v>
      </c>
      <c r="BJ3" s="32">
        <f t="shared" ref="BJ3:BL3" si="14">SUM(BJ5:BJ6)</f>
        <v>0</v>
      </c>
      <c r="BK3" s="32">
        <f t="shared" si="14"/>
        <v>14615.49</v>
      </c>
      <c r="BL3" s="67">
        <f t="shared" si="14"/>
        <v>-100394.51</v>
      </c>
      <c r="BM3" s="32">
        <f t="shared" ref="BM3:BQ3" si="15">SUM(BM5:BM6)</f>
        <v>0</v>
      </c>
      <c r="BN3" s="32">
        <f t="shared" si="15"/>
        <v>0</v>
      </c>
      <c r="BO3" s="67">
        <f t="shared" si="15"/>
        <v>-1743695.37</v>
      </c>
      <c r="BP3" s="32">
        <f t="shared" si="15"/>
        <v>167782.24</v>
      </c>
      <c r="BQ3" s="32">
        <f t="shared" si="15"/>
        <v>2104949.15</v>
      </c>
      <c r="BR3" s="32">
        <f t="shared" ref="BR3:BT3" si="16">SUM(BR5:BR6)</f>
        <v>0</v>
      </c>
      <c r="BS3" s="32">
        <f t="shared" si="16"/>
        <v>0</v>
      </c>
      <c r="BT3" s="32">
        <f t="shared" si="16"/>
        <v>308838.27</v>
      </c>
      <c r="BU3" s="32">
        <f t="shared" ref="BU3:BX3" si="17">SUM(BU5:BU6)</f>
        <v>0</v>
      </c>
      <c r="BV3" s="32">
        <f t="shared" si="17"/>
        <v>1653.37</v>
      </c>
      <c r="BW3" s="32">
        <f t="shared" si="17"/>
        <v>712341.9</v>
      </c>
      <c r="BX3" s="32">
        <f t="shared" si="17"/>
        <v>0</v>
      </c>
      <c r="BY3" s="32">
        <f t="shared" ref="BY3" si="18">SUM(BY5:BY6)</f>
        <v>0</v>
      </c>
      <c r="BZ3" s="32">
        <f t="shared" ref="BZ3:CA3" si="19">SUM(BZ5:BZ6)</f>
        <v>167235</v>
      </c>
      <c r="CA3" s="67">
        <f t="shared" si="19"/>
        <v>-628500</v>
      </c>
      <c r="CB3" s="32">
        <f t="shared" ref="CB3:CE3" si="20">SUM(CB5:CB6)</f>
        <v>73.37</v>
      </c>
      <c r="CC3" s="32">
        <f t="shared" si="20"/>
        <v>735303</v>
      </c>
      <c r="CD3" s="32">
        <f t="shared" si="20"/>
        <v>0</v>
      </c>
      <c r="CE3" s="32">
        <f t="shared" si="20"/>
        <v>0</v>
      </c>
      <c r="CF3" s="32">
        <f t="shared" ref="CF3:CI3" si="21">SUM(CF5:CF6)</f>
        <v>21437.18</v>
      </c>
      <c r="CG3" s="32">
        <f t="shared" si="21"/>
        <v>253376.6</v>
      </c>
      <c r="CH3" s="32">
        <f t="shared" si="21"/>
        <v>0</v>
      </c>
      <c r="CI3" s="67">
        <f t="shared" si="21"/>
        <v>-105974.8</v>
      </c>
      <c r="CJ3" s="32">
        <f t="shared" ref="CJ3:CL3" si="22">SUM(CJ5:CJ6)</f>
        <v>152825</v>
      </c>
      <c r="CK3" s="67">
        <f t="shared" si="22"/>
        <v>-6831.04</v>
      </c>
      <c r="CL3" s="32">
        <f t="shared" si="22"/>
        <v>0</v>
      </c>
      <c r="CM3" s="32">
        <f t="shared" ref="CM3:CN3" si="23">SUM(CM5:CM6)</f>
        <v>17000</v>
      </c>
      <c r="CN3" s="32">
        <f t="shared" si="23"/>
        <v>0</v>
      </c>
      <c r="CO3" s="32">
        <f t="shared" ref="CO3:CR3" si="24">SUM(CO5:CO6)</f>
        <v>295454.76</v>
      </c>
      <c r="CP3" s="32">
        <f t="shared" si="24"/>
        <v>296260.95</v>
      </c>
      <c r="CQ3" s="32">
        <f t="shared" si="24"/>
        <v>0</v>
      </c>
      <c r="CR3" s="67">
        <f t="shared" si="24"/>
        <v>106716.93</v>
      </c>
      <c r="CS3" s="32">
        <f t="shared" ref="CS3:CT3" si="25">SUM(CS5:CS6)</f>
        <v>0</v>
      </c>
      <c r="CT3" s="32">
        <f t="shared" si="25"/>
        <v>66.7</v>
      </c>
      <c r="CU3" s="32">
        <f t="shared" ref="CU3:CV3" si="26">SUM(CU5:CU6)</f>
        <v>228.09</v>
      </c>
      <c r="CV3" s="32">
        <f t="shared" si="26"/>
        <v>0</v>
      </c>
      <c r="CW3" s="32">
        <f>SUM(CW5:CW6)</f>
        <v>206217342.6400001</v>
      </c>
    </row>
    <row r="4" spans="1:101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59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59"/>
      <c r="CB4" s="34"/>
      <c r="CC4" s="34"/>
      <c r="CD4" s="34"/>
      <c r="CE4" s="34"/>
      <c r="CF4" s="34"/>
      <c r="CG4" s="34"/>
      <c r="CH4" s="34"/>
      <c r="CI4" s="59"/>
      <c r="CJ4" s="34"/>
      <c r="CK4" s="34"/>
      <c r="CL4" s="34"/>
      <c r="CM4" s="34"/>
      <c r="CN4" s="34"/>
      <c r="CO4" s="34"/>
      <c r="CP4" s="34"/>
      <c r="CQ4" s="34"/>
      <c r="CR4" s="59"/>
      <c r="CS4" s="34"/>
      <c r="CT4" s="34"/>
      <c r="CU4" s="34"/>
      <c r="CV4" s="34"/>
      <c r="CW4" s="34"/>
    </row>
    <row r="5" spans="1:101" ht="14.25" customHeight="1">
      <c r="A5" s="1" t="s">
        <v>12</v>
      </c>
      <c r="B5" s="5">
        <v>185928000</v>
      </c>
      <c r="C5" s="34">
        <v>0</v>
      </c>
      <c r="D5" s="34">
        <v>17504.330000000002</v>
      </c>
      <c r="E5" s="34">
        <v>0</v>
      </c>
      <c r="F5" s="34">
        <v>11132</v>
      </c>
      <c r="G5" s="34">
        <v>154134.78</v>
      </c>
      <c r="H5" s="34">
        <v>38677.99</v>
      </c>
      <c r="I5" s="34">
        <v>17000</v>
      </c>
      <c r="J5" s="34">
        <v>1403362</v>
      </c>
      <c r="K5" s="34">
        <v>0</v>
      </c>
      <c r="L5" s="34">
        <v>150472</v>
      </c>
      <c r="M5" s="34">
        <v>138063.4</v>
      </c>
      <c r="N5" s="34">
        <v>0</v>
      </c>
      <c r="O5" s="34">
        <v>4300</v>
      </c>
      <c r="P5" s="34">
        <v>17244.580000000002</v>
      </c>
      <c r="Q5" s="34">
        <v>0</v>
      </c>
      <c r="R5" s="34">
        <v>824334.2</v>
      </c>
      <c r="S5" s="34">
        <v>137170</v>
      </c>
      <c r="T5" s="34">
        <v>0</v>
      </c>
      <c r="U5" s="34">
        <v>0</v>
      </c>
      <c r="V5" s="34">
        <v>17272.13</v>
      </c>
      <c r="W5" s="34">
        <v>58281.2</v>
      </c>
      <c r="X5" s="34">
        <v>0</v>
      </c>
      <c r="Y5" s="34">
        <v>53000</v>
      </c>
      <c r="Z5" s="34">
        <v>153811.03</v>
      </c>
      <c r="AA5" s="34">
        <v>918196.52</v>
      </c>
      <c r="AB5" s="34">
        <v>0</v>
      </c>
      <c r="AC5" s="34">
        <v>2044.31</v>
      </c>
      <c r="AD5" s="34">
        <v>0</v>
      </c>
      <c r="AE5" s="34">
        <v>25273.34</v>
      </c>
      <c r="AF5" s="34">
        <v>185400</v>
      </c>
      <c r="AG5" s="34">
        <v>0</v>
      </c>
      <c r="AH5" s="34">
        <v>0</v>
      </c>
      <c r="AI5" s="34">
        <v>383145</v>
      </c>
      <c r="AJ5" s="34">
        <v>69437.02</v>
      </c>
      <c r="AK5" s="34">
        <v>155273</v>
      </c>
      <c r="AL5" s="34">
        <v>52800</v>
      </c>
      <c r="AM5" s="34">
        <v>0</v>
      </c>
      <c r="AN5" s="34">
        <v>41547.589999999997</v>
      </c>
      <c r="AO5" s="34">
        <v>235870.11</v>
      </c>
      <c r="AP5" s="34">
        <v>0</v>
      </c>
      <c r="AQ5" s="34">
        <v>216954.93</v>
      </c>
      <c r="AR5" s="34">
        <v>0</v>
      </c>
      <c r="AS5" s="34">
        <v>0</v>
      </c>
      <c r="AT5" s="34">
        <v>157651</v>
      </c>
      <c r="AU5" s="34">
        <v>800</v>
      </c>
      <c r="AV5" s="34">
        <v>0</v>
      </c>
      <c r="AW5" s="34">
        <v>0</v>
      </c>
      <c r="AX5" s="34">
        <v>21614.46</v>
      </c>
      <c r="AY5" s="34">
        <v>614</v>
      </c>
      <c r="AZ5" s="34">
        <v>0</v>
      </c>
      <c r="BA5" s="34">
        <v>151778.07999999999</v>
      </c>
      <c r="BB5" s="34">
        <v>3646.68</v>
      </c>
      <c r="BC5" s="34">
        <v>0</v>
      </c>
      <c r="BD5" s="34">
        <v>20874.87</v>
      </c>
      <c r="BE5" s="59">
        <v>-54543</v>
      </c>
      <c r="BF5" s="34">
        <v>0</v>
      </c>
      <c r="BG5" s="34">
        <v>534680.91</v>
      </c>
      <c r="BH5" s="34">
        <v>155853</v>
      </c>
      <c r="BI5" s="59">
        <v>-24985</v>
      </c>
      <c r="BJ5" s="34">
        <v>0</v>
      </c>
      <c r="BK5" s="34">
        <v>14615.49</v>
      </c>
      <c r="BL5" s="59">
        <v>-100394.51</v>
      </c>
      <c r="BM5" s="34">
        <v>0</v>
      </c>
      <c r="BN5" s="34">
        <v>0</v>
      </c>
      <c r="BO5" s="59">
        <v>-1407695.37</v>
      </c>
      <c r="BP5" s="34">
        <v>167782.24</v>
      </c>
      <c r="BQ5" s="34">
        <v>2104949.15</v>
      </c>
      <c r="BR5" s="34">
        <v>0</v>
      </c>
      <c r="BS5" s="34">
        <v>0</v>
      </c>
      <c r="BT5" s="34">
        <v>8838.27</v>
      </c>
      <c r="BU5" s="34">
        <v>0</v>
      </c>
      <c r="BV5" s="34">
        <v>1653.37</v>
      </c>
      <c r="BW5" s="34">
        <v>712341.9</v>
      </c>
      <c r="BX5" s="34">
        <v>0</v>
      </c>
      <c r="BY5" s="34">
        <v>0</v>
      </c>
      <c r="BZ5" s="34">
        <v>167235</v>
      </c>
      <c r="CA5" s="59">
        <v>0</v>
      </c>
      <c r="CB5" s="34">
        <v>73.37</v>
      </c>
      <c r="CC5" s="34">
        <v>35303</v>
      </c>
      <c r="CD5" s="34">
        <v>0</v>
      </c>
      <c r="CE5" s="34">
        <v>0</v>
      </c>
      <c r="CF5" s="34">
        <v>21437.18</v>
      </c>
      <c r="CG5" s="34">
        <v>148376.6</v>
      </c>
      <c r="CH5" s="34">
        <v>0</v>
      </c>
      <c r="CI5" s="59">
        <v>-105974.8</v>
      </c>
      <c r="CJ5" s="34">
        <v>152825</v>
      </c>
      <c r="CK5" s="59">
        <v>-6831.04</v>
      </c>
      <c r="CL5" s="34">
        <v>0</v>
      </c>
      <c r="CM5" s="34">
        <v>17000</v>
      </c>
      <c r="CN5" s="34">
        <v>0</v>
      </c>
      <c r="CO5" s="34">
        <v>295454.76</v>
      </c>
      <c r="CP5" s="34">
        <v>296260.95</v>
      </c>
      <c r="CQ5" s="34">
        <v>0</v>
      </c>
      <c r="CR5" s="34">
        <v>152133.44</v>
      </c>
      <c r="CS5" s="34">
        <v>0</v>
      </c>
      <c r="CT5" s="34">
        <v>66.7</v>
      </c>
      <c r="CU5" s="34">
        <v>228.09</v>
      </c>
      <c r="CV5" s="34">
        <v>0</v>
      </c>
      <c r="CW5" s="34">
        <f>SUM(B5:CV5)</f>
        <v>195053365.25000012</v>
      </c>
    </row>
    <row r="6" spans="1:101" ht="14.25" customHeight="1">
      <c r="A6" s="1" t="s">
        <v>13</v>
      </c>
      <c r="B6" s="5">
        <v>9404000</v>
      </c>
      <c r="C6" s="34">
        <v>0</v>
      </c>
      <c r="D6" s="34">
        <v>0</v>
      </c>
      <c r="E6" s="34">
        <v>0</v>
      </c>
      <c r="F6" s="59">
        <v>-545559.49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1590402.27</v>
      </c>
      <c r="P6" s="34">
        <v>0</v>
      </c>
      <c r="Q6" s="34">
        <v>0</v>
      </c>
      <c r="R6" s="34">
        <v>300000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300000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  <c r="AJ6" s="34">
        <v>0</v>
      </c>
      <c r="AK6" s="34">
        <v>0</v>
      </c>
      <c r="AL6" s="34">
        <v>6500</v>
      </c>
      <c r="AM6" s="34">
        <v>0</v>
      </c>
      <c r="AN6" s="34">
        <v>0</v>
      </c>
      <c r="AO6" s="34">
        <v>0</v>
      </c>
      <c r="AP6" s="34">
        <v>0</v>
      </c>
      <c r="AQ6" s="34">
        <v>0</v>
      </c>
      <c r="AR6" s="34">
        <v>0</v>
      </c>
      <c r="AS6" s="34">
        <v>0</v>
      </c>
      <c r="AT6" s="34">
        <v>0</v>
      </c>
      <c r="AU6" s="59">
        <v>-865686.27</v>
      </c>
      <c r="AV6" s="34">
        <v>0</v>
      </c>
      <c r="AW6" s="34">
        <v>0</v>
      </c>
      <c r="AX6" s="34">
        <v>0</v>
      </c>
      <c r="AY6" s="34">
        <v>0</v>
      </c>
      <c r="AZ6" s="34">
        <v>0</v>
      </c>
      <c r="BA6" s="34">
        <v>0</v>
      </c>
      <c r="BB6" s="34">
        <v>0</v>
      </c>
      <c r="BC6" s="34">
        <v>0</v>
      </c>
      <c r="BD6" s="34">
        <v>0</v>
      </c>
      <c r="BE6" s="34">
        <v>0</v>
      </c>
      <c r="BF6" s="34">
        <v>0</v>
      </c>
      <c r="BG6" s="34">
        <v>459237.39</v>
      </c>
      <c r="BH6" s="34">
        <v>0</v>
      </c>
      <c r="BI6" s="34">
        <v>420000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59">
        <v>-336000</v>
      </c>
      <c r="BP6" s="34">
        <v>0</v>
      </c>
      <c r="BQ6" s="34">
        <v>0</v>
      </c>
      <c r="BR6" s="34">
        <v>0</v>
      </c>
      <c r="BS6" s="34">
        <v>0</v>
      </c>
      <c r="BT6" s="34">
        <v>300000</v>
      </c>
      <c r="BU6" s="34">
        <v>0</v>
      </c>
      <c r="BV6" s="34">
        <v>0</v>
      </c>
      <c r="BW6" s="34">
        <v>0</v>
      </c>
      <c r="BX6" s="34">
        <v>0</v>
      </c>
      <c r="BY6" s="34">
        <v>0</v>
      </c>
      <c r="BZ6" s="34">
        <v>0</v>
      </c>
      <c r="CA6" s="59">
        <v>-628500</v>
      </c>
      <c r="CB6" s="34">
        <v>0</v>
      </c>
      <c r="CC6" s="34">
        <v>700000</v>
      </c>
      <c r="CD6" s="34">
        <v>0</v>
      </c>
      <c r="CE6" s="34">
        <v>0</v>
      </c>
      <c r="CF6" s="34">
        <v>0</v>
      </c>
      <c r="CG6" s="34">
        <v>105000</v>
      </c>
      <c r="CH6" s="34">
        <v>0</v>
      </c>
      <c r="CI6" s="70">
        <v>0</v>
      </c>
      <c r="CJ6" s="34">
        <v>0</v>
      </c>
      <c r="CK6" s="34">
        <v>0</v>
      </c>
      <c r="CL6" s="34">
        <v>0</v>
      </c>
      <c r="CM6" s="34">
        <v>0</v>
      </c>
      <c r="CN6" s="34">
        <v>0</v>
      </c>
      <c r="CO6" s="34">
        <v>0</v>
      </c>
      <c r="CP6" s="34">
        <v>0</v>
      </c>
      <c r="CQ6" s="34">
        <v>0</v>
      </c>
      <c r="CR6" s="59">
        <v>-45416.51</v>
      </c>
      <c r="CS6" s="34">
        <v>0</v>
      </c>
      <c r="CT6" s="34">
        <v>0</v>
      </c>
      <c r="CU6" s="34">
        <v>0</v>
      </c>
      <c r="CV6" s="34">
        <v>0</v>
      </c>
      <c r="CW6" s="34">
        <f>SUM(B6:CV6)</f>
        <v>11163977.390000001</v>
      </c>
    </row>
    <row r="7" spans="1:101" ht="18" customHeight="1" thickBot="1">
      <c r="A7" s="8" t="s">
        <v>2</v>
      </c>
      <c r="B7" s="9">
        <v>22368296</v>
      </c>
      <c r="C7" s="35">
        <v>0</v>
      </c>
      <c r="D7" s="35">
        <v>0</v>
      </c>
      <c r="E7" s="35">
        <v>0</v>
      </c>
      <c r="F7" s="61">
        <v>-1784275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61">
        <v>-245425.68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2297877.17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555192.31999999995</v>
      </c>
      <c r="AK7" s="35">
        <v>0</v>
      </c>
      <c r="AL7" s="35">
        <v>0</v>
      </c>
      <c r="AM7" s="35">
        <v>0</v>
      </c>
      <c r="AN7" s="35">
        <v>0</v>
      </c>
      <c r="AO7" s="35">
        <v>0</v>
      </c>
      <c r="AP7" s="35">
        <v>0</v>
      </c>
      <c r="AQ7" s="35">
        <v>0</v>
      </c>
      <c r="AR7" s="35">
        <v>0</v>
      </c>
      <c r="AS7" s="35">
        <v>0</v>
      </c>
      <c r="AT7" s="35">
        <v>0</v>
      </c>
      <c r="AU7" s="61">
        <v>-34500</v>
      </c>
      <c r="AV7" s="35">
        <v>0</v>
      </c>
      <c r="AW7" s="35">
        <v>0</v>
      </c>
      <c r="AX7" s="35">
        <v>0</v>
      </c>
      <c r="AY7" s="35">
        <v>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>
        <v>0</v>
      </c>
      <c r="BF7" s="35">
        <v>0</v>
      </c>
      <c r="BG7" s="61">
        <v>-1602538.66</v>
      </c>
      <c r="BH7" s="35">
        <v>0</v>
      </c>
      <c r="BI7" s="35">
        <v>0</v>
      </c>
      <c r="BJ7" s="35">
        <v>0</v>
      </c>
      <c r="BK7" s="35">
        <v>0</v>
      </c>
      <c r="BL7" s="35">
        <v>0</v>
      </c>
      <c r="BM7" s="35">
        <v>0</v>
      </c>
      <c r="BN7" s="35">
        <v>0</v>
      </c>
      <c r="BO7" s="61">
        <v>-610966</v>
      </c>
      <c r="BP7" s="35">
        <v>0</v>
      </c>
      <c r="BQ7" s="35">
        <v>0</v>
      </c>
      <c r="BR7" s="35">
        <v>0</v>
      </c>
      <c r="BS7" s="35">
        <v>0</v>
      </c>
      <c r="BT7" s="35">
        <v>0</v>
      </c>
      <c r="BU7" s="35">
        <v>0</v>
      </c>
      <c r="BV7" s="35">
        <v>0</v>
      </c>
      <c r="BW7" s="35">
        <v>0</v>
      </c>
      <c r="BX7" s="35">
        <v>0</v>
      </c>
      <c r="BY7" s="35">
        <v>0</v>
      </c>
      <c r="BZ7" s="35">
        <v>0</v>
      </c>
      <c r="CA7" s="71">
        <v>1760657.57</v>
      </c>
      <c r="CB7" s="35">
        <v>0</v>
      </c>
      <c r="CC7" s="35">
        <v>0</v>
      </c>
      <c r="CD7" s="35">
        <v>0</v>
      </c>
      <c r="CE7" s="35">
        <v>0</v>
      </c>
      <c r="CF7" s="35">
        <v>0</v>
      </c>
      <c r="CG7" s="35">
        <v>0</v>
      </c>
      <c r="CH7" s="35">
        <v>0</v>
      </c>
      <c r="CI7" s="71">
        <v>81974</v>
      </c>
      <c r="CJ7" s="35">
        <v>0</v>
      </c>
      <c r="CK7" s="35">
        <v>0</v>
      </c>
      <c r="CL7" s="35">
        <v>0</v>
      </c>
      <c r="CM7" s="35">
        <v>0</v>
      </c>
      <c r="CN7" s="35">
        <v>0</v>
      </c>
      <c r="CO7" s="35">
        <v>0</v>
      </c>
      <c r="CP7" s="35">
        <v>0</v>
      </c>
      <c r="CQ7" s="35">
        <v>0</v>
      </c>
      <c r="CR7" s="61">
        <v>-31043</v>
      </c>
      <c r="CS7" s="35">
        <v>0</v>
      </c>
      <c r="CT7" s="35">
        <v>0</v>
      </c>
      <c r="CU7" s="35">
        <v>0</v>
      </c>
      <c r="CV7" s="35">
        <v>0</v>
      </c>
      <c r="CW7" s="35">
        <f>SUM(B7:CV7)</f>
        <v>22755248.720000003</v>
      </c>
    </row>
    <row r="8" spans="1:101" ht="27" customHeight="1" thickBot="1">
      <c r="A8" s="14" t="s">
        <v>3</v>
      </c>
      <c r="B8" s="15">
        <f t="shared" ref="B8:C8" si="27">SUM(B3,B7)</f>
        <v>217700296</v>
      </c>
      <c r="C8" s="36">
        <f t="shared" si="27"/>
        <v>0</v>
      </c>
      <c r="D8" s="36">
        <f t="shared" ref="D8:E8" si="28">SUM(D3,D7)</f>
        <v>17504.330000000002</v>
      </c>
      <c r="E8" s="36">
        <f t="shared" si="28"/>
        <v>0</v>
      </c>
      <c r="F8" s="64">
        <f t="shared" ref="F8:H8" si="29">SUM(F3,F7)</f>
        <v>-2318702.4900000002</v>
      </c>
      <c r="G8" s="36">
        <f t="shared" si="29"/>
        <v>154134.78</v>
      </c>
      <c r="H8" s="36">
        <f t="shared" si="29"/>
        <v>38677.99</v>
      </c>
      <c r="I8" s="36">
        <f t="shared" ref="I8:K8" si="30">SUM(I3,I7)</f>
        <v>17000</v>
      </c>
      <c r="J8" s="36">
        <f t="shared" si="30"/>
        <v>1403362</v>
      </c>
      <c r="K8" s="36">
        <f t="shared" si="30"/>
        <v>0</v>
      </c>
      <c r="L8" s="36">
        <f t="shared" ref="L8:O8" si="31">SUM(L3,L7)</f>
        <v>150472</v>
      </c>
      <c r="M8" s="36">
        <f t="shared" si="31"/>
        <v>138063.4</v>
      </c>
      <c r="N8" s="36">
        <f t="shared" si="31"/>
        <v>0</v>
      </c>
      <c r="O8" s="36">
        <f t="shared" si="31"/>
        <v>1594702.27</v>
      </c>
      <c r="P8" s="36">
        <f t="shared" ref="P8:R8" si="32">SUM(P3,P7)</f>
        <v>17244.580000000002</v>
      </c>
      <c r="Q8" s="36">
        <f t="shared" si="32"/>
        <v>0</v>
      </c>
      <c r="R8" s="36">
        <f t="shared" si="32"/>
        <v>878908.52</v>
      </c>
      <c r="S8" s="36">
        <f t="shared" ref="S8:T8" si="33">SUM(S3,S7)</f>
        <v>137170</v>
      </c>
      <c r="T8" s="36">
        <f t="shared" si="33"/>
        <v>0</v>
      </c>
      <c r="U8" s="36">
        <f t="shared" ref="U8:AM8" si="34">SUM(U3,U7)</f>
        <v>0</v>
      </c>
      <c r="V8" s="36">
        <f t="shared" si="34"/>
        <v>17272.13</v>
      </c>
      <c r="W8" s="36">
        <f t="shared" si="34"/>
        <v>58281.2</v>
      </c>
      <c r="X8" s="36">
        <f t="shared" si="34"/>
        <v>0</v>
      </c>
      <c r="Y8" s="36">
        <f t="shared" si="34"/>
        <v>2650877.17</v>
      </c>
      <c r="Z8" s="36">
        <f t="shared" si="34"/>
        <v>153811.03</v>
      </c>
      <c r="AA8" s="36">
        <f t="shared" si="34"/>
        <v>918196.52</v>
      </c>
      <c r="AB8" s="36">
        <f t="shared" si="34"/>
        <v>0</v>
      </c>
      <c r="AC8" s="36">
        <f t="shared" si="34"/>
        <v>2044.31</v>
      </c>
      <c r="AD8" s="36">
        <f t="shared" si="34"/>
        <v>0</v>
      </c>
      <c r="AE8" s="36">
        <f t="shared" si="34"/>
        <v>25273.34</v>
      </c>
      <c r="AF8" s="36">
        <f t="shared" si="34"/>
        <v>185400</v>
      </c>
      <c r="AG8" s="36">
        <f t="shared" si="34"/>
        <v>0</v>
      </c>
      <c r="AH8" s="36">
        <f t="shared" si="34"/>
        <v>0</v>
      </c>
      <c r="AI8" s="36">
        <f t="shared" si="34"/>
        <v>383145</v>
      </c>
      <c r="AJ8" s="36">
        <f t="shared" si="34"/>
        <v>624629.34</v>
      </c>
      <c r="AK8" s="36">
        <f t="shared" si="34"/>
        <v>155273</v>
      </c>
      <c r="AL8" s="36">
        <f t="shared" si="34"/>
        <v>59300</v>
      </c>
      <c r="AM8" s="36">
        <f t="shared" si="34"/>
        <v>0</v>
      </c>
      <c r="AN8" s="36">
        <f t="shared" ref="AN8:AP8" si="35">SUM(AN3,AN7)</f>
        <v>41547.589999999997</v>
      </c>
      <c r="AO8" s="36">
        <f t="shared" si="35"/>
        <v>235870.11</v>
      </c>
      <c r="AP8" s="36">
        <f t="shared" si="35"/>
        <v>0</v>
      </c>
      <c r="AQ8" s="36">
        <f t="shared" ref="AQ8:AU8" si="36">SUM(AQ3,AQ7)</f>
        <v>216954.93</v>
      </c>
      <c r="AR8" s="36">
        <f t="shared" si="36"/>
        <v>0</v>
      </c>
      <c r="AS8" s="36">
        <f t="shared" si="36"/>
        <v>0</v>
      </c>
      <c r="AT8" s="36">
        <f t="shared" si="36"/>
        <v>157651</v>
      </c>
      <c r="AU8" s="64">
        <f t="shared" si="36"/>
        <v>-899386.27</v>
      </c>
      <c r="AV8" s="36">
        <f t="shared" ref="AV8:AY8" si="37">SUM(AV3,AV7)</f>
        <v>0</v>
      </c>
      <c r="AW8" s="36">
        <f t="shared" si="37"/>
        <v>0</v>
      </c>
      <c r="AX8" s="36">
        <f t="shared" si="37"/>
        <v>21614.46</v>
      </c>
      <c r="AY8" s="36">
        <f t="shared" si="37"/>
        <v>614</v>
      </c>
      <c r="AZ8" s="36">
        <f t="shared" ref="AZ8:BB8" si="38">SUM(AZ3,AZ7)</f>
        <v>0</v>
      </c>
      <c r="BA8" s="36">
        <f t="shared" si="38"/>
        <v>151778.07999999999</v>
      </c>
      <c r="BB8" s="36">
        <f t="shared" si="38"/>
        <v>3646.68</v>
      </c>
      <c r="BC8" s="36">
        <f t="shared" ref="BC8:BE8" si="39">SUM(BC3,BC7)</f>
        <v>0</v>
      </c>
      <c r="BD8" s="36">
        <f t="shared" si="39"/>
        <v>20874.87</v>
      </c>
      <c r="BE8" s="64">
        <f t="shared" si="39"/>
        <v>-54543</v>
      </c>
      <c r="BF8" s="36">
        <f t="shared" ref="BF8:BI8" si="40">SUM(BF3,BF7)</f>
        <v>0</v>
      </c>
      <c r="BG8" s="64">
        <f t="shared" si="40"/>
        <v>-608620.35999999987</v>
      </c>
      <c r="BH8" s="36">
        <f t="shared" si="40"/>
        <v>155853</v>
      </c>
      <c r="BI8" s="36">
        <f t="shared" si="40"/>
        <v>395015</v>
      </c>
      <c r="BJ8" s="36">
        <f t="shared" ref="BJ8:BL8" si="41">SUM(BJ3,BJ7)</f>
        <v>0</v>
      </c>
      <c r="BK8" s="36">
        <f t="shared" si="41"/>
        <v>14615.49</v>
      </c>
      <c r="BL8" s="64">
        <f t="shared" si="41"/>
        <v>-100394.51</v>
      </c>
      <c r="BM8" s="36">
        <f t="shared" ref="BM8:BQ8" si="42">SUM(BM3,BM7)</f>
        <v>0</v>
      </c>
      <c r="BN8" s="36">
        <f t="shared" si="42"/>
        <v>0</v>
      </c>
      <c r="BO8" s="64">
        <f t="shared" si="42"/>
        <v>-2354661.37</v>
      </c>
      <c r="BP8" s="36">
        <f t="shared" si="42"/>
        <v>167782.24</v>
      </c>
      <c r="BQ8" s="36">
        <f t="shared" si="42"/>
        <v>2104949.15</v>
      </c>
      <c r="BR8" s="36">
        <f t="shared" ref="BR8:BT8" si="43">SUM(BR3,BR7)</f>
        <v>0</v>
      </c>
      <c r="BS8" s="36">
        <f t="shared" si="43"/>
        <v>0</v>
      </c>
      <c r="BT8" s="36">
        <f t="shared" si="43"/>
        <v>308838.27</v>
      </c>
      <c r="BU8" s="36">
        <f t="shared" ref="BU8:BX8" si="44">SUM(BU3,BU7)</f>
        <v>0</v>
      </c>
      <c r="BV8" s="36">
        <f t="shared" si="44"/>
        <v>1653.37</v>
      </c>
      <c r="BW8" s="36">
        <f t="shared" si="44"/>
        <v>712341.9</v>
      </c>
      <c r="BX8" s="36">
        <f t="shared" si="44"/>
        <v>0</v>
      </c>
      <c r="BY8" s="36">
        <f t="shared" ref="BY8" si="45">SUM(BY3,BY7)</f>
        <v>0</v>
      </c>
      <c r="BZ8" s="36">
        <f t="shared" ref="BZ8:CA8" si="46">SUM(BZ3,BZ7)</f>
        <v>167235</v>
      </c>
      <c r="CA8" s="72">
        <f t="shared" si="46"/>
        <v>1132157.57</v>
      </c>
      <c r="CB8" s="36">
        <f t="shared" ref="CB8:CE8" si="47">SUM(CB3,CB7)</f>
        <v>73.37</v>
      </c>
      <c r="CC8" s="36">
        <f t="shared" si="47"/>
        <v>735303</v>
      </c>
      <c r="CD8" s="36">
        <f t="shared" si="47"/>
        <v>0</v>
      </c>
      <c r="CE8" s="36">
        <f t="shared" si="47"/>
        <v>0</v>
      </c>
      <c r="CF8" s="36">
        <f t="shared" ref="CF8:CI8" si="48">SUM(CF3,CF7)</f>
        <v>21437.18</v>
      </c>
      <c r="CG8" s="36">
        <f t="shared" si="48"/>
        <v>253376.6</v>
      </c>
      <c r="CH8" s="36">
        <f t="shared" si="48"/>
        <v>0</v>
      </c>
      <c r="CI8" s="64">
        <f t="shared" si="48"/>
        <v>-24000.800000000003</v>
      </c>
      <c r="CJ8" s="36">
        <f t="shared" ref="CJ8:CL8" si="49">SUM(CJ3,CJ7)</f>
        <v>152825</v>
      </c>
      <c r="CK8" s="64">
        <f t="shared" si="49"/>
        <v>-6831.04</v>
      </c>
      <c r="CL8" s="36">
        <f t="shared" si="49"/>
        <v>0</v>
      </c>
      <c r="CM8" s="36">
        <f t="shared" ref="CM8:CN8" si="50">SUM(CM3,CM7)</f>
        <v>17000</v>
      </c>
      <c r="CN8" s="36">
        <f t="shared" si="50"/>
        <v>0</v>
      </c>
      <c r="CO8" s="36">
        <f t="shared" ref="CO8:CR8" si="51">SUM(CO3,CO7)</f>
        <v>295454.76</v>
      </c>
      <c r="CP8" s="36">
        <f t="shared" si="51"/>
        <v>296260.95</v>
      </c>
      <c r="CQ8" s="36">
        <f t="shared" si="51"/>
        <v>0</v>
      </c>
      <c r="CR8" s="72">
        <f t="shared" si="51"/>
        <v>75673.929999999993</v>
      </c>
      <c r="CS8" s="36">
        <f t="shared" ref="CS8:CT8" si="52">SUM(CS3,CS7)</f>
        <v>0</v>
      </c>
      <c r="CT8" s="36">
        <f t="shared" si="52"/>
        <v>66.7</v>
      </c>
      <c r="CU8" s="36">
        <f t="shared" ref="CU8:CV8" si="53">SUM(CU3,CU7)</f>
        <v>228.09</v>
      </c>
      <c r="CV8" s="36">
        <f t="shared" si="53"/>
        <v>0</v>
      </c>
      <c r="CW8" s="36">
        <f>SUM(CW3,CW7)</f>
        <v>228972591.3600001</v>
      </c>
    </row>
    <row r="9" spans="1:101" ht="18" customHeight="1">
      <c r="A9" s="10" t="s">
        <v>4</v>
      </c>
      <c r="B9" s="11">
        <f t="shared" ref="B9:C9" si="54">SUM(B11:B12)</f>
        <v>213880300</v>
      </c>
      <c r="C9" s="37">
        <f t="shared" si="54"/>
        <v>0</v>
      </c>
      <c r="D9" s="37">
        <f t="shared" ref="D9" si="55">SUM(D11:D12)</f>
        <v>17504.330000000002</v>
      </c>
      <c r="E9" s="37">
        <f t="shared" ref="E9" si="56">SUM(E11:E12)</f>
        <v>0</v>
      </c>
      <c r="F9" s="65">
        <f t="shared" ref="F9:H9" si="57">SUM(F11:F12)</f>
        <v>-2318702.4900000002</v>
      </c>
      <c r="G9" s="37">
        <f t="shared" si="57"/>
        <v>154134.78</v>
      </c>
      <c r="H9" s="37">
        <f t="shared" si="57"/>
        <v>38677.99</v>
      </c>
      <c r="I9" s="37">
        <f t="shared" ref="I9:K9" si="58">SUM(I11:I12)</f>
        <v>17000</v>
      </c>
      <c r="J9" s="37">
        <f t="shared" si="58"/>
        <v>1403362</v>
      </c>
      <c r="K9" s="37">
        <f t="shared" si="58"/>
        <v>0</v>
      </c>
      <c r="L9" s="37">
        <f t="shared" ref="L9:O9" si="59">SUM(L11:L12)</f>
        <v>150472</v>
      </c>
      <c r="M9" s="37">
        <f t="shared" si="59"/>
        <v>138063.4</v>
      </c>
      <c r="N9" s="37">
        <f t="shared" si="59"/>
        <v>0</v>
      </c>
      <c r="O9" s="37">
        <f t="shared" si="59"/>
        <v>1594702.27</v>
      </c>
      <c r="P9" s="37">
        <f t="shared" ref="P9:R9" si="60">SUM(P11:P12)</f>
        <v>17244.580000000002</v>
      </c>
      <c r="Q9" s="37">
        <f t="shared" si="60"/>
        <v>0</v>
      </c>
      <c r="R9" s="37">
        <f t="shared" si="60"/>
        <v>878908.55999999994</v>
      </c>
      <c r="S9" s="37">
        <f t="shared" ref="S9:T9" si="61">SUM(S11:S12)</f>
        <v>137170</v>
      </c>
      <c r="T9" s="37">
        <f t="shared" si="61"/>
        <v>0</v>
      </c>
      <c r="U9" s="37">
        <f t="shared" ref="U9:AM9" si="62">SUM(U11:U12)</f>
        <v>0</v>
      </c>
      <c r="V9" s="37">
        <f t="shared" si="62"/>
        <v>17272.13</v>
      </c>
      <c r="W9" s="37">
        <f t="shared" si="62"/>
        <v>58281.2</v>
      </c>
      <c r="X9" s="37">
        <f t="shared" si="62"/>
        <v>0</v>
      </c>
      <c r="Y9" s="37">
        <f t="shared" si="62"/>
        <v>2650877.17</v>
      </c>
      <c r="Z9" s="37">
        <f t="shared" si="62"/>
        <v>153811.03</v>
      </c>
      <c r="AA9" s="37">
        <f t="shared" si="62"/>
        <v>918196.52</v>
      </c>
      <c r="AB9" s="37">
        <f t="shared" si="62"/>
        <v>0</v>
      </c>
      <c r="AC9" s="37">
        <f t="shared" si="62"/>
        <v>2044.31</v>
      </c>
      <c r="AD9" s="37">
        <f t="shared" si="62"/>
        <v>0</v>
      </c>
      <c r="AE9" s="37">
        <f t="shared" si="62"/>
        <v>25273.34</v>
      </c>
      <c r="AF9" s="37">
        <f t="shared" si="62"/>
        <v>185400</v>
      </c>
      <c r="AG9" s="37">
        <f t="shared" si="62"/>
        <v>0</v>
      </c>
      <c r="AH9" s="37">
        <f t="shared" si="62"/>
        <v>0</v>
      </c>
      <c r="AI9" s="37">
        <f t="shared" si="62"/>
        <v>383145</v>
      </c>
      <c r="AJ9" s="37">
        <f t="shared" si="62"/>
        <v>624629.34000000008</v>
      </c>
      <c r="AK9" s="37">
        <f t="shared" si="62"/>
        <v>155273</v>
      </c>
      <c r="AL9" s="37">
        <f t="shared" si="62"/>
        <v>59300</v>
      </c>
      <c r="AM9" s="37">
        <f t="shared" si="62"/>
        <v>0</v>
      </c>
      <c r="AN9" s="37">
        <f t="shared" ref="AN9:AP9" si="63">SUM(AN11:AN12)</f>
        <v>41547.589999999997</v>
      </c>
      <c r="AO9" s="37">
        <f t="shared" si="63"/>
        <v>235870.11</v>
      </c>
      <c r="AP9" s="37">
        <f t="shared" si="63"/>
        <v>0</v>
      </c>
      <c r="AQ9" s="37">
        <f t="shared" ref="AQ9:AU9" si="64">SUM(AQ11:AQ12)</f>
        <v>216954.93</v>
      </c>
      <c r="AR9" s="37">
        <f t="shared" si="64"/>
        <v>0</v>
      </c>
      <c r="AS9" s="37">
        <f t="shared" si="64"/>
        <v>0</v>
      </c>
      <c r="AT9" s="37">
        <f t="shared" si="64"/>
        <v>157651</v>
      </c>
      <c r="AU9" s="65">
        <f t="shared" si="64"/>
        <v>-899386.27</v>
      </c>
      <c r="AV9" s="37">
        <f t="shared" ref="AV9:AY9" si="65">SUM(AV11:AV12)</f>
        <v>0</v>
      </c>
      <c r="AW9" s="37">
        <f t="shared" si="65"/>
        <v>0</v>
      </c>
      <c r="AX9" s="37">
        <f t="shared" si="65"/>
        <v>21614.46</v>
      </c>
      <c r="AY9" s="37">
        <f t="shared" si="65"/>
        <v>614</v>
      </c>
      <c r="AZ9" s="37">
        <f t="shared" ref="AZ9:BB9" si="66">SUM(AZ11:AZ12)</f>
        <v>0</v>
      </c>
      <c r="BA9" s="37">
        <f t="shared" si="66"/>
        <v>151778.07999999999</v>
      </c>
      <c r="BB9" s="37">
        <f t="shared" si="66"/>
        <v>3646.68</v>
      </c>
      <c r="BC9" s="37">
        <f t="shared" ref="BC9:BE9" si="67">SUM(BC11:BC12)</f>
        <v>0</v>
      </c>
      <c r="BD9" s="37">
        <f t="shared" si="67"/>
        <v>20874.87</v>
      </c>
      <c r="BE9" s="65">
        <f t="shared" si="67"/>
        <v>-54543</v>
      </c>
      <c r="BF9" s="37">
        <f t="shared" ref="BF9:BI9" si="68">SUM(BF11:BF12)</f>
        <v>0</v>
      </c>
      <c r="BG9" s="65">
        <f t="shared" si="68"/>
        <v>-608620.36</v>
      </c>
      <c r="BH9" s="37">
        <f t="shared" si="68"/>
        <v>155853</v>
      </c>
      <c r="BI9" s="37">
        <f t="shared" si="68"/>
        <v>395015</v>
      </c>
      <c r="BJ9" s="37">
        <f t="shared" ref="BJ9:BL9" si="69">SUM(BJ11:BJ12)</f>
        <v>0</v>
      </c>
      <c r="BK9" s="37">
        <f t="shared" si="69"/>
        <v>14615.49</v>
      </c>
      <c r="BL9" s="65">
        <f t="shared" si="69"/>
        <v>-100394.51</v>
      </c>
      <c r="BM9" s="37">
        <f t="shared" ref="BM9:BQ9" si="70">SUM(BM11:BM12)</f>
        <v>0</v>
      </c>
      <c r="BN9" s="37">
        <f t="shared" si="70"/>
        <v>0</v>
      </c>
      <c r="BO9" s="65">
        <f t="shared" si="70"/>
        <v>-2354661.37</v>
      </c>
      <c r="BP9" s="37">
        <f t="shared" si="70"/>
        <v>167782.24</v>
      </c>
      <c r="BQ9" s="37">
        <f t="shared" si="70"/>
        <v>2104949.15</v>
      </c>
      <c r="BR9" s="37">
        <f t="shared" ref="BR9:BT9" si="71">SUM(BR11:BR12)</f>
        <v>0</v>
      </c>
      <c r="BS9" s="37">
        <f t="shared" si="71"/>
        <v>0</v>
      </c>
      <c r="BT9" s="37">
        <f t="shared" si="71"/>
        <v>308838.27</v>
      </c>
      <c r="BU9" s="37">
        <f t="shared" ref="BU9:BX9" si="72">SUM(BU11:BU12)</f>
        <v>0</v>
      </c>
      <c r="BV9" s="37">
        <f t="shared" si="72"/>
        <v>1653.37</v>
      </c>
      <c r="BW9" s="37">
        <f t="shared" si="72"/>
        <v>712341.9</v>
      </c>
      <c r="BX9" s="37">
        <f t="shared" si="72"/>
        <v>0</v>
      </c>
      <c r="BY9" s="37">
        <f t="shared" ref="BY9" si="73">SUM(BY11:BY12)</f>
        <v>0</v>
      </c>
      <c r="BZ9" s="37">
        <f t="shared" ref="BZ9:CA9" si="74">SUM(BZ11:BZ12)</f>
        <v>167235</v>
      </c>
      <c r="CA9" s="69">
        <f t="shared" si="74"/>
        <v>1132157.5699999998</v>
      </c>
      <c r="CB9" s="37">
        <f t="shared" ref="CB9:CE9" si="75">SUM(CB11:CB12)</f>
        <v>73.37</v>
      </c>
      <c r="CC9" s="37">
        <f t="shared" si="75"/>
        <v>735303</v>
      </c>
      <c r="CD9" s="37">
        <f t="shared" si="75"/>
        <v>0</v>
      </c>
      <c r="CE9" s="37">
        <f t="shared" si="75"/>
        <v>0</v>
      </c>
      <c r="CF9" s="37">
        <f t="shared" ref="CF9:CI9" si="76">SUM(CF11:CF12)</f>
        <v>21437.18</v>
      </c>
      <c r="CG9" s="37">
        <f t="shared" si="76"/>
        <v>253376.6</v>
      </c>
      <c r="CH9" s="37">
        <f t="shared" si="76"/>
        <v>0</v>
      </c>
      <c r="CI9" s="65">
        <f t="shared" si="76"/>
        <v>-24000.799999999988</v>
      </c>
      <c r="CJ9" s="37">
        <f t="shared" ref="CJ9:CL9" si="77">SUM(CJ11:CJ12)</f>
        <v>152825</v>
      </c>
      <c r="CK9" s="65">
        <f t="shared" si="77"/>
        <v>-6831.04</v>
      </c>
      <c r="CL9" s="37">
        <f t="shared" si="77"/>
        <v>0</v>
      </c>
      <c r="CM9" s="37">
        <f t="shared" ref="CM9:CN9" si="78">SUM(CM11:CM12)</f>
        <v>17000</v>
      </c>
      <c r="CN9" s="37">
        <f t="shared" si="78"/>
        <v>0</v>
      </c>
      <c r="CO9" s="37">
        <f t="shared" ref="CO9:CR9" si="79">SUM(CO11:CO12)</f>
        <v>295454.76</v>
      </c>
      <c r="CP9" s="37">
        <f t="shared" si="79"/>
        <v>296260.95</v>
      </c>
      <c r="CQ9" s="37">
        <f t="shared" si="79"/>
        <v>0</v>
      </c>
      <c r="CR9" s="69">
        <f t="shared" si="79"/>
        <v>75673.929999999993</v>
      </c>
      <c r="CS9" s="37">
        <f t="shared" ref="CS9:CT9" si="80">SUM(CS11:CS12)</f>
        <v>0</v>
      </c>
      <c r="CT9" s="37">
        <f t="shared" si="80"/>
        <v>66.7</v>
      </c>
      <c r="CU9" s="37">
        <f t="shared" ref="CU9:CV9" si="81">SUM(CU11:CU12)</f>
        <v>228.09</v>
      </c>
      <c r="CV9" s="37">
        <f t="shared" si="81"/>
        <v>0</v>
      </c>
      <c r="CW9" s="37">
        <f>SUM(CW11:CW12)</f>
        <v>225152595.40000013</v>
      </c>
    </row>
    <row r="10" spans="1:101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70">
        <v>0</v>
      </c>
      <c r="CB10" s="34"/>
      <c r="CC10" s="34"/>
      <c r="CD10" s="34"/>
      <c r="CE10" s="34"/>
      <c r="CF10" s="34"/>
      <c r="CG10" s="34"/>
      <c r="CH10" s="34"/>
      <c r="CI10" s="70">
        <v>0</v>
      </c>
      <c r="CJ10" s="34"/>
      <c r="CK10" s="34"/>
      <c r="CL10" s="34"/>
      <c r="CM10" s="34"/>
      <c r="CN10" s="34"/>
      <c r="CO10" s="34"/>
      <c r="CP10" s="34"/>
      <c r="CQ10" s="34"/>
      <c r="CR10" s="70">
        <v>0</v>
      </c>
      <c r="CS10" s="34"/>
      <c r="CT10" s="34"/>
      <c r="CU10" s="34"/>
      <c r="CV10" s="34"/>
      <c r="CW10" s="34"/>
    </row>
    <row r="11" spans="1:101" ht="14.25" customHeight="1">
      <c r="A11" s="1" t="s">
        <v>14</v>
      </c>
      <c r="B11" s="5">
        <v>184533600</v>
      </c>
      <c r="C11" s="59">
        <v>-20000</v>
      </c>
      <c r="D11" s="34">
        <v>17504.330000000002</v>
      </c>
      <c r="E11" s="34">
        <v>0</v>
      </c>
      <c r="F11" s="34">
        <v>11132</v>
      </c>
      <c r="G11" s="34">
        <v>154134.78</v>
      </c>
      <c r="H11" s="34">
        <v>38677.99</v>
      </c>
      <c r="I11" s="34">
        <v>17000</v>
      </c>
      <c r="J11" s="34">
        <v>1403362</v>
      </c>
      <c r="K11" s="59">
        <v>-60000</v>
      </c>
      <c r="L11" s="34">
        <v>150472</v>
      </c>
      <c r="M11" s="34">
        <v>138063.4</v>
      </c>
      <c r="N11" s="59">
        <v>-20654.62</v>
      </c>
      <c r="O11" s="34">
        <v>4300</v>
      </c>
      <c r="P11" s="34">
        <v>17244.580000000002</v>
      </c>
      <c r="Q11" s="34">
        <v>0</v>
      </c>
      <c r="R11" s="34">
        <v>641870.18999999994</v>
      </c>
      <c r="S11" s="34">
        <v>137170</v>
      </c>
      <c r="T11" s="34">
        <v>0</v>
      </c>
      <c r="U11" s="34">
        <v>1300</v>
      </c>
      <c r="V11" s="34">
        <v>17272.13</v>
      </c>
      <c r="W11" s="34">
        <v>58281.2</v>
      </c>
      <c r="X11" s="34">
        <v>0</v>
      </c>
      <c r="Y11" s="34">
        <v>111900</v>
      </c>
      <c r="Z11" s="34">
        <v>153811.03</v>
      </c>
      <c r="AA11" s="34">
        <v>918196.52</v>
      </c>
      <c r="AB11" s="34">
        <v>0</v>
      </c>
      <c r="AC11" s="34">
        <v>2044.31</v>
      </c>
      <c r="AD11" s="34">
        <v>0</v>
      </c>
      <c r="AE11" s="34">
        <v>25273.34</v>
      </c>
      <c r="AF11" s="34">
        <v>185400</v>
      </c>
      <c r="AG11" s="34">
        <v>0</v>
      </c>
      <c r="AH11" s="34">
        <v>0</v>
      </c>
      <c r="AI11" s="34">
        <v>383145</v>
      </c>
      <c r="AJ11" s="34">
        <v>554302.80000000005</v>
      </c>
      <c r="AK11" s="34">
        <v>155273</v>
      </c>
      <c r="AL11" s="34">
        <v>52800</v>
      </c>
      <c r="AM11" s="59">
        <v>-1300</v>
      </c>
      <c r="AN11" s="34">
        <v>41547.589999999997</v>
      </c>
      <c r="AO11" s="34">
        <v>235870.11</v>
      </c>
      <c r="AP11" s="34">
        <v>0</v>
      </c>
      <c r="AQ11" s="34">
        <v>216954.93</v>
      </c>
      <c r="AR11" s="34">
        <v>0</v>
      </c>
      <c r="AS11" s="34">
        <v>0</v>
      </c>
      <c r="AT11" s="34">
        <v>157651</v>
      </c>
      <c r="AU11" s="34">
        <v>166300</v>
      </c>
      <c r="AV11" s="34">
        <v>0</v>
      </c>
      <c r="AW11" s="34">
        <v>0</v>
      </c>
      <c r="AX11" s="34">
        <v>21614.46</v>
      </c>
      <c r="AY11" s="34">
        <v>614</v>
      </c>
      <c r="AZ11" s="34">
        <v>0</v>
      </c>
      <c r="BA11" s="34">
        <v>151778.07999999999</v>
      </c>
      <c r="BB11" s="34">
        <v>3646.68</v>
      </c>
      <c r="BC11" s="34">
        <v>0</v>
      </c>
      <c r="BD11" s="34">
        <v>20874.87</v>
      </c>
      <c r="BE11" s="59">
        <v>-54543</v>
      </c>
      <c r="BF11" s="34">
        <v>0</v>
      </c>
      <c r="BG11" s="34">
        <v>347745.89</v>
      </c>
      <c r="BH11" s="34">
        <v>155853</v>
      </c>
      <c r="BI11" s="59">
        <v>-24985</v>
      </c>
      <c r="BJ11" s="34">
        <v>0</v>
      </c>
      <c r="BK11" s="34">
        <v>14615.49</v>
      </c>
      <c r="BL11" s="59">
        <v>-100394.51</v>
      </c>
      <c r="BM11" s="59">
        <v>-13000</v>
      </c>
      <c r="BN11" s="34">
        <v>0</v>
      </c>
      <c r="BO11" s="59">
        <v>-1544661.37</v>
      </c>
      <c r="BP11" s="34">
        <v>167782.24</v>
      </c>
      <c r="BQ11" s="34">
        <v>2104949.15</v>
      </c>
      <c r="BR11" s="59">
        <v>-44000</v>
      </c>
      <c r="BS11" s="34">
        <v>0</v>
      </c>
      <c r="BT11" s="34">
        <v>8838.27</v>
      </c>
      <c r="BU11" s="59">
        <v>-2000</v>
      </c>
      <c r="BV11" s="34">
        <v>1653.37</v>
      </c>
      <c r="BW11" s="34">
        <v>712341.9</v>
      </c>
      <c r="BX11" s="34">
        <v>0</v>
      </c>
      <c r="BY11" s="59">
        <v>-26800</v>
      </c>
      <c r="BZ11" s="34">
        <v>167235</v>
      </c>
      <c r="CA11" s="70">
        <v>3412757.57</v>
      </c>
      <c r="CB11" s="34">
        <v>73.37</v>
      </c>
      <c r="CC11" s="34">
        <v>35303</v>
      </c>
      <c r="CD11" s="59">
        <v>-9000</v>
      </c>
      <c r="CE11" s="34">
        <v>0</v>
      </c>
      <c r="CF11" s="34">
        <v>21437.18</v>
      </c>
      <c r="CG11" s="34">
        <v>148376.6</v>
      </c>
      <c r="CH11" s="59">
        <v>-26853.75</v>
      </c>
      <c r="CI11" s="70">
        <v>286999.2</v>
      </c>
      <c r="CJ11" s="34">
        <v>152825</v>
      </c>
      <c r="CK11" s="59">
        <v>-6831.04</v>
      </c>
      <c r="CL11" s="59">
        <v>-15322.69</v>
      </c>
      <c r="CM11" s="34">
        <v>17000</v>
      </c>
      <c r="CN11" s="34">
        <v>1000</v>
      </c>
      <c r="CO11" s="34">
        <v>295454.76</v>
      </c>
      <c r="CP11" s="34">
        <v>296260.95</v>
      </c>
      <c r="CQ11" s="34">
        <v>3000</v>
      </c>
      <c r="CR11" s="70">
        <v>75673.929999999993</v>
      </c>
      <c r="CS11" s="34">
        <v>226</v>
      </c>
      <c r="CT11" s="34">
        <v>66.7</v>
      </c>
      <c r="CU11" s="34">
        <v>228.09</v>
      </c>
      <c r="CV11" s="34">
        <v>0</v>
      </c>
      <c r="CW11" s="34">
        <f>SUM(B11:CV11)</f>
        <v>197357733.00000012</v>
      </c>
    </row>
    <row r="12" spans="1:101" ht="14.25" customHeight="1">
      <c r="A12" s="1" t="s">
        <v>15</v>
      </c>
      <c r="B12" s="5">
        <v>29346700</v>
      </c>
      <c r="C12" s="34">
        <v>20000</v>
      </c>
      <c r="D12" s="34">
        <v>0</v>
      </c>
      <c r="E12" s="34">
        <v>0</v>
      </c>
      <c r="F12" s="59">
        <v>-2329834.4900000002</v>
      </c>
      <c r="G12" s="34">
        <v>0</v>
      </c>
      <c r="H12" s="34">
        <v>0</v>
      </c>
      <c r="I12" s="34">
        <v>0</v>
      </c>
      <c r="J12" s="34">
        <v>0</v>
      </c>
      <c r="K12" s="34">
        <v>60000</v>
      </c>
      <c r="L12" s="34">
        <v>0</v>
      </c>
      <c r="M12" s="34">
        <v>0</v>
      </c>
      <c r="N12" s="34">
        <v>20654.62</v>
      </c>
      <c r="O12" s="34">
        <v>1590402.27</v>
      </c>
      <c r="P12" s="34">
        <v>0</v>
      </c>
      <c r="Q12" s="34">
        <v>0</v>
      </c>
      <c r="R12" s="34">
        <v>237038.37</v>
      </c>
      <c r="S12" s="34">
        <v>0</v>
      </c>
      <c r="T12" s="34">
        <v>0</v>
      </c>
      <c r="U12" s="59">
        <v>-1300</v>
      </c>
      <c r="V12" s="34">
        <v>0</v>
      </c>
      <c r="W12" s="34">
        <v>0</v>
      </c>
      <c r="X12" s="34">
        <v>0</v>
      </c>
      <c r="Y12" s="34">
        <v>2538977.17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  <c r="AJ12" s="34">
        <v>70326.539999999994</v>
      </c>
      <c r="AK12" s="34">
        <v>0</v>
      </c>
      <c r="AL12" s="34">
        <v>6500</v>
      </c>
      <c r="AM12" s="34">
        <v>1300</v>
      </c>
      <c r="AN12" s="34">
        <v>0</v>
      </c>
      <c r="AO12" s="34">
        <v>0</v>
      </c>
      <c r="AP12" s="34">
        <v>0</v>
      </c>
      <c r="AQ12" s="34">
        <v>0</v>
      </c>
      <c r="AR12" s="34">
        <v>0</v>
      </c>
      <c r="AS12" s="34">
        <v>0</v>
      </c>
      <c r="AT12" s="34">
        <v>0</v>
      </c>
      <c r="AU12" s="59">
        <v>-1065686.27</v>
      </c>
      <c r="AV12" s="34">
        <v>0</v>
      </c>
      <c r="AW12" s="34">
        <v>0</v>
      </c>
      <c r="AX12" s="34">
        <v>0</v>
      </c>
      <c r="AY12" s="34">
        <v>0</v>
      </c>
      <c r="AZ12" s="34">
        <v>0</v>
      </c>
      <c r="BA12" s="34">
        <v>0</v>
      </c>
      <c r="BB12" s="34">
        <v>0</v>
      </c>
      <c r="BC12" s="34">
        <v>0</v>
      </c>
      <c r="BD12" s="34">
        <v>0</v>
      </c>
      <c r="BE12" s="34">
        <v>0</v>
      </c>
      <c r="BF12" s="34">
        <v>0</v>
      </c>
      <c r="BG12" s="59">
        <v>-956366.25</v>
      </c>
      <c r="BH12" s="34">
        <v>0</v>
      </c>
      <c r="BI12" s="34">
        <v>420000</v>
      </c>
      <c r="BJ12" s="34">
        <v>0</v>
      </c>
      <c r="BK12" s="34">
        <v>0</v>
      </c>
      <c r="BL12" s="34">
        <v>0</v>
      </c>
      <c r="BM12" s="34">
        <v>13000</v>
      </c>
      <c r="BN12" s="34">
        <v>0</v>
      </c>
      <c r="BO12" s="59">
        <v>-810000</v>
      </c>
      <c r="BP12" s="34">
        <v>0</v>
      </c>
      <c r="BQ12" s="34">
        <v>0</v>
      </c>
      <c r="BR12" s="34">
        <v>44000</v>
      </c>
      <c r="BS12" s="34">
        <v>0</v>
      </c>
      <c r="BT12" s="34">
        <v>300000</v>
      </c>
      <c r="BU12" s="34">
        <v>2000</v>
      </c>
      <c r="BV12" s="34">
        <v>0</v>
      </c>
      <c r="BW12" s="34">
        <v>0</v>
      </c>
      <c r="BX12" s="34">
        <v>0</v>
      </c>
      <c r="BY12" s="34">
        <v>26800</v>
      </c>
      <c r="BZ12" s="34">
        <v>0</v>
      </c>
      <c r="CA12" s="59">
        <v>-2280600</v>
      </c>
      <c r="CB12" s="34">
        <v>0</v>
      </c>
      <c r="CC12" s="34">
        <v>700000</v>
      </c>
      <c r="CD12" s="34">
        <v>9000</v>
      </c>
      <c r="CE12" s="34">
        <v>0</v>
      </c>
      <c r="CF12" s="34">
        <v>0</v>
      </c>
      <c r="CG12" s="34">
        <v>105000</v>
      </c>
      <c r="CH12" s="34">
        <v>26853.75</v>
      </c>
      <c r="CI12" s="59">
        <v>-311000</v>
      </c>
      <c r="CJ12" s="34">
        <v>0</v>
      </c>
      <c r="CK12" s="34">
        <v>0</v>
      </c>
      <c r="CL12" s="34">
        <v>15322.69</v>
      </c>
      <c r="CM12" s="34">
        <v>0</v>
      </c>
      <c r="CN12" s="59">
        <v>-1000</v>
      </c>
      <c r="CO12" s="34">
        <v>0</v>
      </c>
      <c r="CP12" s="34">
        <v>0</v>
      </c>
      <c r="CQ12" s="59">
        <v>-3000</v>
      </c>
      <c r="CR12" s="70">
        <v>0</v>
      </c>
      <c r="CS12" s="59">
        <v>-226</v>
      </c>
      <c r="CT12" s="34">
        <v>0</v>
      </c>
      <c r="CU12" s="34">
        <v>0</v>
      </c>
      <c r="CV12" s="70">
        <v>0</v>
      </c>
      <c r="CW12" s="34">
        <f>SUM(B12:CV12)</f>
        <v>27794862.399999999</v>
      </c>
    </row>
    <row r="13" spans="1:101" ht="18" customHeight="1" thickBot="1">
      <c r="A13" s="8" t="s">
        <v>5</v>
      </c>
      <c r="B13" s="9">
        <v>3819996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61">
        <v>-0.04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>
        <v>0</v>
      </c>
      <c r="AT13" s="35">
        <v>0</v>
      </c>
      <c r="AU13" s="35">
        <v>0</v>
      </c>
      <c r="AV13" s="35">
        <v>0</v>
      </c>
      <c r="AW13" s="35">
        <v>0</v>
      </c>
      <c r="AX13" s="35">
        <v>0</v>
      </c>
      <c r="AY13" s="35">
        <v>0</v>
      </c>
      <c r="AZ13" s="35">
        <v>0</v>
      </c>
      <c r="BA13" s="35">
        <v>0</v>
      </c>
      <c r="BB13" s="35">
        <v>0</v>
      </c>
      <c r="BC13" s="35">
        <v>0</v>
      </c>
      <c r="BD13" s="35">
        <v>0</v>
      </c>
      <c r="BE13" s="35">
        <v>0</v>
      </c>
      <c r="BF13" s="35">
        <v>0</v>
      </c>
      <c r="BG13" s="35">
        <v>0</v>
      </c>
      <c r="BH13" s="35">
        <v>0</v>
      </c>
      <c r="BI13" s="35">
        <v>0</v>
      </c>
      <c r="BJ13" s="35">
        <v>0</v>
      </c>
      <c r="BK13" s="35">
        <v>0</v>
      </c>
      <c r="BL13" s="35">
        <v>0</v>
      </c>
      <c r="BM13" s="35">
        <v>0</v>
      </c>
      <c r="BN13" s="35">
        <v>0</v>
      </c>
      <c r="BO13" s="35">
        <v>0</v>
      </c>
      <c r="BP13" s="35">
        <v>0</v>
      </c>
      <c r="BQ13" s="35">
        <v>0</v>
      </c>
      <c r="BR13" s="35">
        <v>0</v>
      </c>
      <c r="BS13" s="35">
        <v>0</v>
      </c>
      <c r="BT13" s="35">
        <v>0</v>
      </c>
      <c r="BU13" s="35">
        <v>0</v>
      </c>
      <c r="BV13" s="35">
        <v>0</v>
      </c>
      <c r="BW13" s="35">
        <v>0</v>
      </c>
      <c r="BX13" s="35">
        <v>0</v>
      </c>
      <c r="BY13" s="35">
        <v>0</v>
      </c>
      <c r="BZ13" s="35">
        <v>0</v>
      </c>
      <c r="CA13" s="35">
        <v>0</v>
      </c>
      <c r="CB13" s="35">
        <v>0</v>
      </c>
      <c r="CC13" s="35">
        <v>0</v>
      </c>
      <c r="CD13" s="35">
        <v>0</v>
      </c>
      <c r="CE13" s="35">
        <v>0</v>
      </c>
      <c r="CF13" s="35">
        <v>0</v>
      </c>
      <c r="CG13" s="35">
        <v>0</v>
      </c>
      <c r="CH13" s="35">
        <v>0</v>
      </c>
      <c r="CI13" s="35">
        <v>0</v>
      </c>
      <c r="CJ13" s="35">
        <v>0</v>
      </c>
      <c r="CK13" s="35">
        <v>0</v>
      </c>
      <c r="CL13" s="35">
        <v>0</v>
      </c>
      <c r="CM13" s="35">
        <v>0</v>
      </c>
      <c r="CN13" s="35">
        <v>0</v>
      </c>
      <c r="CO13" s="35">
        <v>0</v>
      </c>
      <c r="CP13" s="35">
        <v>0</v>
      </c>
      <c r="CQ13" s="35">
        <v>0</v>
      </c>
      <c r="CR13" s="35">
        <v>0</v>
      </c>
      <c r="CS13" s="35">
        <v>0</v>
      </c>
      <c r="CT13" s="35">
        <v>0</v>
      </c>
      <c r="CU13" s="35">
        <v>0</v>
      </c>
      <c r="CV13" s="35">
        <v>0</v>
      </c>
      <c r="CW13" s="35">
        <f>SUM(B13:CV13)</f>
        <v>3819995.96</v>
      </c>
    </row>
    <row r="14" spans="1:101" ht="27" customHeight="1" thickBot="1">
      <c r="A14" s="14" t="s">
        <v>3</v>
      </c>
      <c r="B14" s="15">
        <f t="shared" ref="B14:C14" si="82">SUM(B9,B13)</f>
        <v>217700296</v>
      </c>
      <c r="C14" s="36">
        <f t="shared" si="82"/>
        <v>0</v>
      </c>
      <c r="D14" s="36">
        <f t="shared" ref="D14:E14" si="83">SUM(D9,D13)</f>
        <v>17504.330000000002</v>
      </c>
      <c r="E14" s="36">
        <f t="shared" si="83"/>
        <v>0</v>
      </c>
      <c r="F14" s="64">
        <f t="shared" ref="F14:H14" si="84">SUM(F9,F13)</f>
        <v>-2318702.4900000002</v>
      </c>
      <c r="G14" s="36">
        <f t="shared" si="84"/>
        <v>154134.78</v>
      </c>
      <c r="H14" s="36">
        <f t="shared" si="84"/>
        <v>38677.99</v>
      </c>
      <c r="I14" s="36">
        <f t="shared" ref="I14:K14" si="85">SUM(I9,I13)</f>
        <v>17000</v>
      </c>
      <c r="J14" s="36">
        <f t="shared" si="85"/>
        <v>1403362</v>
      </c>
      <c r="K14" s="36">
        <f t="shared" si="85"/>
        <v>0</v>
      </c>
      <c r="L14" s="36">
        <f t="shared" ref="L14:O14" si="86">SUM(L9,L13)</f>
        <v>150472</v>
      </c>
      <c r="M14" s="36">
        <f t="shared" si="86"/>
        <v>138063.4</v>
      </c>
      <c r="N14" s="36">
        <f t="shared" si="86"/>
        <v>0</v>
      </c>
      <c r="O14" s="36">
        <f t="shared" si="86"/>
        <v>1594702.27</v>
      </c>
      <c r="P14" s="36">
        <f t="shared" ref="P14:R14" si="87">SUM(P9,P13)</f>
        <v>17244.580000000002</v>
      </c>
      <c r="Q14" s="36">
        <f t="shared" si="87"/>
        <v>0</v>
      </c>
      <c r="R14" s="36">
        <f t="shared" si="87"/>
        <v>878908.5199999999</v>
      </c>
      <c r="S14" s="36">
        <f t="shared" ref="S14:T14" si="88">SUM(S9,S13)</f>
        <v>137170</v>
      </c>
      <c r="T14" s="36">
        <f t="shared" si="88"/>
        <v>0</v>
      </c>
      <c r="U14" s="36">
        <f t="shared" ref="U14:AM14" si="89">SUM(U9,U13)</f>
        <v>0</v>
      </c>
      <c r="V14" s="36">
        <f t="shared" si="89"/>
        <v>17272.13</v>
      </c>
      <c r="W14" s="36">
        <f t="shared" si="89"/>
        <v>58281.2</v>
      </c>
      <c r="X14" s="36">
        <f t="shared" si="89"/>
        <v>0</v>
      </c>
      <c r="Y14" s="36">
        <f t="shared" si="89"/>
        <v>2650877.17</v>
      </c>
      <c r="Z14" s="36">
        <f t="shared" si="89"/>
        <v>153811.03</v>
      </c>
      <c r="AA14" s="36">
        <f t="shared" si="89"/>
        <v>918196.52</v>
      </c>
      <c r="AB14" s="36">
        <f t="shared" si="89"/>
        <v>0</v>
      </c>
      <c r="AC14" s="36">
        <f t="shared" si="89"/>
        <v>2044.31</v>
      </c>
      <c r="AD14" s="36">
        <f t="shared" si="89"/>
        <v>0</v>
      </c>
      <c r="AE14" s="36">
        <f t="shared" si="89"/>
        <v>25273.34</v>
      </c>
      <c r="AF14" s="36">
        <f t="shared" si="89"/>
        <v>185400</v>
      </c>
      <c r="AG14" s="36">
        <f t="shared" si="89"/>
        <v>0</v>
      </c>
      <c r="AH14" s="36">
        <f t="shared" si="89"/>
        <v>0</v>
      </c>
      <c r="AI14" s="36">
        <f t="shared" si="89"/>
        <v>383145</v>
      </c>
      <c r="AJ14" s="36">
        <f t="shared" si="89"/>
        <v>624629.34000000008</v>
      </c>
      <c r="AK14" s="36">
        <f t="shared" si="89"/>
        <v>155273</v>
      </c>
      <c r="AL14" s="36">
        <f t="shared" si="89"/>
        <v>59300</v>
      </c>
      <c r="AM14" s="36">
        <f t="shared" si="89"/>
        <v>0</v>
      </c>
      <c r="AN14" s="36">
        <f t="shared" ref="AN14:AP14" si="90">SUM(AN9,AN13)</f>
        <v>41547.589999999997</v>
      </c>
      <c r="AO14" s="36">
        <f t="shared" si="90"/>
        <v>235870.11</v>
      </c>
      <c r="AP14" s="36">
        <f t="shared" si="90"/>
        <v>0</v>
      </c>
      <c r="AQ14" s="36">
        <f t="shared" ref="AQ14:AU14" si="91">SUM(AQ9,AQ13)</f>
        <v>216954.93</v>
      </c>
      <c r="AR14" s="36">
        <f t="shared" si="91"/>
        <v>0</v>
      </c>
      <c r="AS14" s="36">
        <f t="shared" si="91"/>
        <v>0</v>
      </c>
      <c r="AT14" s="36">
        <f t="shared" si="91"/>
        <v>157651</v>
      </c>
      <c r="AU14" s="64">
        <f t="shared" si="91"/>
        <v>-899386.27</v>
      </c>
      <c r="AV14" s="36">
        <f t="shared" ref="AV14:AY14" si="92">SUM(AV9,AV13)</f>
        <v>0</v>
      </c>
      <c r="AW14" s="36">
        <f t="shared" si="92"/>
        <v>0</v>
      </c>
      <c r="AX14" s="36">
        <f t="shared" si="92"/>
        <v>21614.46</v>
      </c>
      <c r="AY14" s="36">
        <f t="shared" si="92"/>
        <v>614</v>
      </c>
      <c r="AZ14" s="36">
        <f t="shared" ref="AZ14:BB14" si="93">SUM(AZ9,AZ13)</f>
        <v>0</v>
      </c>
      <c r="BA14" s="36">
        <f t="shared" si="93"/>
        <v>151778.07999999999</v>
      </c>
      <c r="BB14" s="36">
        <f t="shared" si="93"/>
        <v>3646.68</v>
      </c>
      <c r="BC14" s="36">
        <f t="shared" ref="BC14:BE14" si="94">SUM(BC9,BC13)</f>
        <v>0</v>
      </c>
      <c r="BD14" s="36">
        <f t="shared" si="94"/>
        <v>20874.87</v>
      </c>
      <c r="BE14" s="64">
        <f t="shared" si="94"/>
        <v>-54543</v>
      </c>
      <c r="BF14" s="36">
        <f t="shared" ref="BF14:BI14" si="95">SUM(BF9,BF13)</f>
        <v>0</v>
      </c>
      <c r="BG14" s="64">
        <f t="shared" si="95"/>
        <v>-608620.36</v>
      </c>
      <c r="BH14" s="36">
        <f t="shared" si="95"/>
        <v>155853</v>
      </c>
      <c r="BI14" s="36">
        <f t="shared" si="95"/>
        <v>395015</v>
      </c>
      <c r="BJ14" s="36">
        <f t="shared" ref="BJ14:BL14" si="96">SUM(BJ9,BJ13)</f>
        <v>0</v>
      </c>
      <c r="BK14" s="36">
        <f t="shared" si="96"/>
        <v>14615.49</v>
      </c>
      <c r="BL14" s="64">
        <f t="shared" si="96"/>
        <v>-100394.51</v>
      </c>
      <c r="BM14" s="36">
        <f t="shared" ref="BM14:BQ14" si="97">SUM(BM9,BM13)</f>
        <v>0</v>
      </c>
      <c r="BN14" s="36">
        <f t="shared" si="97"/>
        <v>0</v>
      </c>
      <c r="BO14" s="64">
        <f t="shared" si="97"/>
        <v>-2354661.37</v>
      </c>
      <c r="BP14" s="36">
        <f t="shared" si="97"/>
        <v>167782.24</v>
      </c>
      <c r="BQ14" s="36">
        <f t="shared" si="97"/>
        <v>2104949.15</v>
      </c>
      <c r="BR14" s="36">
        <f t="shared" ref="BR14:BT14" si="98">SUM(BR9,BR13)</f>
        <v>0</v>
      </c>
      <c r="BS14" s="36">
        <f t="shared" si="98"/>
        <v>0</v>
      </c>
      <c r="BT14" s="36">
        <f t="shared" si="98"/>
        <v>308838.27</v>
      </c>
      <c r="BU14" s="36">
        <f t="shared" ref="BU14:BX14" si="99">SUM(BU9,BU13)</f>
        <v>0</v>
      </c>
      <c r="BV14" s="36">
        <f t="shared" si="99"/>
        <v>1653.37</v>
      </c>
      <c r="BW14" s="36">
        <f t="shared" si="99"/>
        <v>712341.9</v>
      </c>
      <c r="BX14" s="36">
        <f t="shared" si="99"/>
        <v>0</v>
      </c>
      <c r="BY14" s="36">
        <f t="shared" ref="BY14" si="100">SUM(BY9,BY13)</f>
        <v>0</v>
      </c>
      <c r="BZ14" s="36">
        <f t="shared" ref="BZ14:CA14" si="101">SUM(BZ9,BZ13)</f>
        <v>167235</v>
      </c>
      <c r="CA14" s="72">
        <f t="shared" si="101"/>
        <v>1132157.5699999998</v>
      </c>
      <c r="CB14" s="36">
        <f t="shared" ref="CB14:CE14" si="102">SUM(CB9,CB13)</f>
        <v>73.37</v>
      </c>
      <c r="CC14" s="36">
        <f t="shared" si="102"/>
        <v>735303</v>
      </c>
      <c r="CD14" s="36">
        <f t="shared" si="102"/>
        <v>0</v>
      </c>
      <c r="CE14" s="36">
        <f t="shared" si="102"/>
        <v>0</v>
      </c>
      <c r="CF14" s="36">
        <f t="shared" ref="CF14:CI14" si="103">SUM(CF9,CF13)</f>
        <v>21437.18</v>
      </c>
      <c r="CG14" s="36">
        <f t="shared" si="103"/>
        <v>253376.6</v>
      </c>
      <c r="CH14" s="36">
        <f t="shared" si="103"/>
        <v>0</v>
      </c>
      <c r="CI14" s="64">
        <f t="shared" si="103"/>
        <v>-24000.799999999988</v>
      </c>
      <c r="CJ14" s="36">
        <f t="shared" ref="CJ14:CL14" si="104">SUM(CJ9,CJ13)</f>
        <v>152825</v>
      </c>
      <c r="CK14" s="64">
        <f t="shared" si="104"/>
        <v>-6831.04</v>
      </c>
      <c r="CL14" s="36">
        <f t="shared" si="104"/>
        <v>0</v>
      </c>
      <c r="CM14" s="36">
        <f t="shared" ref="CM14:CN14" si="105">SUM(CM9,CM13)</f>
        <v>17000</v>
      </c>
      <c r="CN14" s="36">
        <f t="shared" si="105"/>
        <v>0</v>
      </c>
      <c r="CO14" s="36">
        <f t="shared" ref="CO14:CR14" si="106">SUM(CO9,CO13)</f>
        <v>295454.76</v>
      </c>
      <c r="CP14" s="36">
        <f t="shared" si="106"/>
        <v>296260.95</v>
      </c>
      <c r="CQ14" s="36">
        <f t="shared" si="106"/>
        <v>0</v>
      </c>
      <c r="CR14" s="72">
        <f t="shared" si="106"/>
        <v>75673.929999999993</v>
      </c>
      <c r="CS14" s="36">
        <f t="shared" ref="CS14:CT14" si="107">SUM(CS9,CS13)</f>
        <v>0</v>
      </c>
      <c r="CT14" s="36">
        <f t="shared" si="107"/>
        <v>66.7</v>
      </c>
      <c r="CU14" s="36">
        <f t="shared" ref="CU14:CV14" si="108">SUM(CU9,CU13)</f>
        <v>228.09</v>
      </c>
      <c r="CV14" s="36">
        <f t="shared" si="108"/>
        <v>0</v>
      </c>
      <c r="CW14" s="36">
        <f>SUM(CW9,CW13)</f>
        <v>228972591.36000013</v>
      </c>
    </row>
    <row r="15" spans="1:101" ht="18" customHeight="1">
      <c r="A15" s="12" t="s">
        <v>11</v>
      </c>
      <c r="B15" s="13">
        <f t="shared" ref="B15:C15" si="109">+B3-B9</f>
        <v>-18548300</v>
      </c>
      <c r="C15" s="38">
        <f t="shared" si="109"/>
        <v>0</v>
      </c>
      <c r="D15" s="38">
        <f t="shared" ref="D15:E15" si="110">+D3-D9</f>
        <v>0</v>
      </c>
      <c r="E15" s="38">
        <f t="shared" si="110"/>
        <v>0</v>
      </c>
      <c r="F15" s="38">
        <f t="shared" ref="F15:H15" si="111">+F3-F9</f>
        <v>1784275.0000000002</v>
      </c>
      <c r="G15" s="38">
        <f t="shared" si="111"/>
        <v>0</v>
      </c>
      <c r="H15" s="38">
        <f t="shared" si="111"/>
        <v>0</v>
      </c>
      <c r="I15" s="38">
        <f t="shared" ref="I15:K15" si="112">+I3-I9</f>
        <v>0</v>
      </c>
      <c r="J15" s="38">
        <f t="shared" si="112"/>
        <v>0</v>
      </c>
      <c r="K15" s="38">
        <f t="shared" si="112"/>
        <v>0</v>
      </c>
      <c r="L15" s="38">
        <f t="shared" ref="L15:O15" si="113">+L3-L9</f>
        <v>0</v>
      </c>
      <c r="M15" s="38">
        <f t="shared" si="113"/>
        <v>0</v>
      </c>
      <c r="N15" s="38">
        <f t="shared" si="113"/>
        <v>0</v>
      </c>
      <c r="O15" s="38">
        <f t="shared" si="113"/>
        <v>0</v>
      </c>
      <c r="P15" s="38">
        <f t="shared" ref="P15:R15" si="114">+P3-P9</f>
        <v>0</v>
      </c>
      <c r="Q15" s="38">
        <f t="shared" si="114"/>
        <v>0</v>
      </c>
      <c r="R15" s="38">
        <f t="shared" si="114"/>
        <v>245425.64</v>
      </c>
      <c r="S15" s="38">
        <f t="shared" ref="S15:T15" si="115">+S3-S9</f>
        <v>0</v>
      </c>
      <c r="T15" s="38">
        <f t="shared" si="115"/>
        <v>0</v>
      </c>
      <c r="U15" s="38">
        <f t="shared" ref="U15:AM15" si="116">+U3-U9</f>
        <v>0</v>
      </c>
      <c r="V15" s="38">
        <f t="shared" si="116"/>
        <v>0</v>
      </c>
      <c r="W15" s="38">
        <f t="shared" si="116"/>
        <v>0</v>
      </c>
      <c r="X15" s="38">
        <f t="shared" si="116"/>
        <v>0</v>
      </c>
      <c r="Y15" s="40">
        <f t="shared" si="116"/>
        <v>-2297877.17</v>
      </c>
      <c r="Z15" s="38">
        <f t="shared" si="116"/>
        <v>0</v>
      </c>
      <c r="AA15" s="38">
        <f t="shared" si="116"/>
        <v>0</v>
      </c>
      <c r="AB15" s="38">
        <f t="shared" si="116"/>
        <v>0</v>
      </c>
      <c r="AC15" s="38">
        <f t="shared" si="116"/>
        <v>0</v>
      </c>
      <c r="AD15" s="40">
        <f t="shared" si="116"/>
        <v>0</v>
      </c>
      <c r="AE15" s="38">
        <f t="shared" si="116"/>
        <v>0</v>
      </c>
      <c r="AF15" s="38">
        <f t="shared" si="116"/>
        <v>0</v>
      </c>
      <c r="AG15" s="38">
        <f t="shared" si="116"/>
        <v>0</v>
      </c>
      <c r="AH15" s="38">
        <f t="shared" si="116"/>
        <v>0</v>
      </c>
      <c r="AI15" s="38">
        <f t="shared" si="116"/>
        <v>0</v>
      </c>
      <c r="AJ15" s="40">
        <f t="shared" si="116"/>
        <v>-555192.32000000007</v>
      </c>
      <c r="AK15" s="38">
        <f t="shared" si="116"/>
        <v>0</v>
      </c>
      <c r="AL15" s="38">
        <f t="shared" si="116"/>
        <v>0</v>
      </c>
      <c r="AM15" s="38">
        <f t="shared" si="116"/>
        <v>0</v>
      </c>
      <c r="AN15" s="38">
        <f t="shared" ref="AN15:AP15" si="117">+AN3-AN9</f>
        <v>0</v>
      </c>
      <c r="AO15" s="38">
        <f t="shared" si="117"/>
        <v>0</v>
      </c>
      <c r="AP15" s="38">
        <f t="shared" si="117"/>
        <v>0</v>
      </c>
      <c r="AQ15" s="38">
        <f t="shared" ref="AQ15:AU15" si="118">+AQ3-AQ9</f>
        <v>0</v>
      </c>
      <c r="AR15" s="38">
        <f t="shared" si="118"/>
        <v>0</v>
      </c>
      <c r="AS15" s="38">
        <f t="shared" si="118"/>
        <v>0</v>
      </c>
      <c r="AT15" s="38">
        <f t="shared" si="118"/>
        <v>0</v>
      </c>
      <c r="AU15" s="38">
        <f t="shared" si="118"/>
        <v>34500</v>
      </c>
      <c r="AV15" s="38">
        <f t="shared" ref="AV15:AY15" si="119">+AV3-AV9</f>
        <v>0</v>
      </c>
      <c r="AW15" s="38">
        <f t="shared" si="119"/>
        <v>0</v>
      </c>
      <c r="AX15" s="38">
        <f t="shared" si="119"/>
        <v>0</v>
      </c>
      <c r="AY15" s="38">
        <f t="shared" si="119"/>
        <v>0</v>
      </c>
      <c r="AZ15" s="38">
        <f t="shared" ref="AZ15:BB15" si="120">+AZ3-AZ9</f>
        <v>0</v>
      </c>
      <c r="BA15" s="38">
        <f t="shared" si="120"/>
        <v>0</v>
      </c>
      <c r="BB15" s="38">
        <f t="shared" si="120"/>
        <v>0</v>
      </c>
      <c r="BC15" s="38">
        <f t="shared" ref="BC15:BE15" si="121">+BC3-BC9</f>
        <v>0</v>
      </c>
      <c r="BD15" s="38">
        <f t="shared" si="121"/>
        <v>0</v>
      </c>
      <c r="BE15" s="38">
        <f t="shared" si="121"/>
        <v>0</v>
      </c>
      <c r="BF15" s="38">
        <f t="shared" ref="BF15:BI15" si="122">+BF3-BF9</f>
        <v>0</v>
      </c>
      <c r="BG15" s="38">
        <f t="shared" si="122"/>
        <v>1602538.6600000001</v>
      </c>
      <c r="BH15" s="38">
        <f t="shared" si="122"/>
        <v>0</v>
      </c>
      <c r="BI15" s="38">
        <f t="shared" si="122"/>
        <v>0</v>
      </c>
      <c r="BJ15" s="38">
        <f t="shared" ref="BJ15:BL15" si="123">+BJ3-BJ9</f>
        <v>0</v>
      </c>
      <c r="BK15" s="38">
        <f t="shared" si="123"/>
        <v>0</v>
      </c>
      <c r="BL15" s="38">
        <f t="shared" si="123"/>
        <v>0</v>
      </c>
      <c r="BM15" s="38">
        <f t="shared" ref="BM15:BQ15" si="124">+BM3-BM9</f>
        <v>0</v>
      </c>
      <c r="BN15" s="38">
        <f t="shared" si="124"/>
        <v>0</v>
      </c>
      <c r="BO15" s="38">
        <f t="shared" si="124"/>
        <v>610966</v>
      </c>
      <c r="BP15" s="38">
        <f t="shared" si="124"/>
        <v>0</v>
      </c>
      <c r="BQ15" s="38">
        <f t="shared" si="124"/>
        <v>0</v>
      </c>
      <c r="BR15" s="38">
        <f t="shared" ref="BR15:BT15" si="125">+BR3-BR9</f>
        <v>0</v>
      </c>
      <c r="BS15" s="38">
        <f t="shared" si="125"/>
        <v>0</v>
      </c>
      <c r="BT15" s="38">
        <f t="shared" si="125"/>
        <v>0</v>
      </c>
      <c r="BU15" s="38">
        <f t="shared" ref="BU15:BX15" si="126">+BU3-BU9</f>
        <v>0</v>
      </c>
      <c r="BV15" s="38">
        <f t="shared" si="126"/>
        <v>0</v>
      </c>
      <c r="BW15" s="38">
        <f t="shared" si="126"/>
        <v>0</v>
      </c>
      <c r="BX15" s="38">
        <f t="shared" si="126"/>
        <v>0</v>
      </c>
      <c r="BY15" s="38">
        <f t="shared" ref="BY15" si="127">+BY3-BY9</f>
        <v>0</v>
      </c>
      <c r="BZ15" s="38">
        <f t="shared" ref="BZ15:CA15" si="128">+BZ3-BZ9</f>
        <v>0</v>
      </c>
      <c r="CA15" s="40">
        <f t="shared" si="128"/>
        <v>-1760657.5699999998</v>
      </c>
      <c r="CB15" s="38">
        <f t="shared" ref="CB15:CE15" si="129">+CB3-CB9</f>
        <v>0</v>
      </c>
      <c r="CC15" s="38">
        <f t="shared" si="129"/>
        <v>0</v>
      </c>
      <c r="CD15" s="38">
        <f t="shared" si="129"/>
        <v>0</v>
      </c>
      <c r="CE15" s="38">
        <f t="shared" si="129"/>
        <v>0</v>
      </c>
      <c r="CF15" s="38">
        <f t="shared" ref="CF15:CI15" si="130">+CF3-CF9</f>
        <v>0</v>
      </c>
      <c r="CG15" s="38">
        <f t="shared" si="130"/>
        <v>0</v>
      </c>
      <c r="CH15" s="38">
        <f t="shared" si="130"/>
        <v>0</v>
      </c>
      <c r="CI15" s="40">
        <f t="shared" si="130"/>
        <v>-81974.000000000015</v>
      </c>
      <c r="CJ15" s="38">
        <f t="shared" ref="CJ15:CL15" si="131">+CJ3-CJ9</f>
        <v>0</v>
      </c>
      <c r="CK15" s="38">
        <f t="shared" si="131"/>
        <v>0</v>
      </c>
      <c r="CL15" s="38">
        <f t="shared" si="131"/>
        <v>0</v>
      </c>
      <c r="CM15" s="38">
        <f t="shared" ref="CM15:CN15" si="132">+CM3-CM9</f>
        <v>0</v>
      </c>
      <c r="CN15" s="38">
        <f t="shared" si="132"/>
        <v>0</v>
      </c>
      <c r="CO15" s="38">
        <f t="shared" ref="CO15:CR15" si="133">+CO3-CO9</f>
        <v>0</v>
      </c>
      <c r="CP15" s="38">
        <f t="shared" si="133"/>
        <v>0</v>
      </c>
      <c r="CQ15" s="38">
        <f t="shared" si="133"/>
        <v>0</v>
      </c>
      <c r="CR15" s="73">
        <f t="shared" si="133"/>
        <v>31043</v>
      </c>
      <c r="CS15" s="38">
        <f t="shared" ref="CS15:CT15" si="134">+CS3-CS9</f>
        <v>0</v>
      </c>
      <c r="CT15" s="38">
        <f t="shared" si="134"/>
        <v>0</v>
      </c>
      <c r="CU15" s="38">
        <f t="shared" ref="CU15:CV15" si="135">+CU3-CU9</f>
        <v>0</v>
      </c>
      <c r="CV15" s="38">
        <f t="shared" si="135"/>
        <v>0</v>
      </c>
      <c r="CW15" s="40">
        <f>+CW3-CW9</f>
        <v>-18935252.76000002</v>
      </c>
    </row>
    <row r="16" spans="1:101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</row>
    <row r="17" spans="1:101" ht="18" customHeight="1">
      <c r="A17" s="41" t="s">
        <v>6</v>
      </c>
      <c r="B17" s="42">
        <f t="shared" ref="B17:C17" si="136">SUM(B19:B20)</f>
        <v>1400000</v>
      </c>
      <c r="C17" s="43">
        <f t="shared" si="136"/>
        <v>0</v>
      </c>
      <c r="D17" s="43">
        <f t="shared" ref="D17" si="137">SUM(D19:D20)</f>
        <v>0</v>
      </c>
      <c r="E17" s="43">
        <f t="shared" ref="E17" si="138">SUM(E19:E20)</f>
        <v>0</v>
      </c>
      <c r="F17" s="43">
        <f t="shared" ref="F17:H17" si="139">SUM(F19:F20)</f>
        <v>0</v>
      </c>
      <c r="G17" s="43">
        <f t="shared" si="139"/>
        <v>0</v>
      </c>
      <c r="H17" s="43">
        <f t="shared" si="139"/>
        <v>0</v>
      </c>
      <c r="I17" s="43">
        <f t="shared" ref="I17:K17" si="140">SUM(I19:I20)</f>
        <v>0</v>
      </c>
      <c r="J17" s="43">
        <f t="shared" si="140"/>
        <v>0</v>
      </c>
      <c r="K17" s="43">
        <f t="shared" si="140"/>
        <v>0</v>
      </c>
      <c r="L17" s="43">
        <f t="shared" ref="L17:O17" si="141">SUM(L19:L20)</f>
        <v>0</v>
      </c>
      <c r="M17" s="43">
        <f t="shared" si="141"/>
        <v>0</v>
      </c>
      <c r="N17" s="43">
        <f t="shared" si="141"/>
        <v>0</v>
      </c>
      <c r="O17" s="43">
        <f t="shared" si="141"/>
        <v>0</v>
      </c>
      <c r="P17" s="43">
        <f t="shared" ref="P17:R17" si="142">SUM(P19:P20)</f>
        <v>0</v>
      </c>
      <c r="Q17" s="43">
        <f t="shared" si="142"/>
        <v>0</v>
      </c>
      <c r="R17" s="43">
        <f t="shared" si="142"/>
        <v>0</v>
      </c>
      <c r="S17" s="43">
        <f t="shared" ref="S17:T17" si="143">SUM(S19:S20)</f>
        <v>0</v>
      </c>
      <c r="T17" s="43">
        <f t="shared" si="143"/>
        <v>0</v>
      </c>
      <c r="U17" s="43">
        <f t="shared" ref="U17:AM17" si="144">SUM(U19:U20)</f>
        <v>0</v>
      </c>
      <c r="V17" s="43">
        <f t="shared" si="144"/>
        <v>0</v>
      </c>
      <c r="W17" s="43">
        <f t="shared" si="144"/>
        <v>0</v>
      </c>
      <c r="X17" s="43">
        <f t="shared" si="144"/>
        <v>0</v>
      </c>
      <c r="Y17" s="43">
        <f t="shared" si="144"/>
        <v>0</v>
      </c>
      <c r="Z17" s="43">
        <f t="shared" si="144"/>
        <v>0</v>
      </c>
      <c r="AA17" s="43">
        <f t="shared" si="144"/>
        <v>0</v>
      </c>
      <c r="AB17" s="43">
        <f t="shared" si="144"/>
        <v>0</v>
      </c>
      <c r="AC17" s="43">
        <f t="shared" si="144"/>
        <v>0</v>
      </c>
      <c r="AD17" s="66">
        <f t="shared" si="144"/>
        <v>-27000</v>
      </c>
      <c r="AE17" s="43">
        <f t="shared" si="144"/>
        <v>0</v>
      </c>
      <c r="AF17" s="43">
        <f t="shared" si="144"/>
        <v>0</v>
      </c>
      <c r="AG17" s="66">
        <f t="shared" si="144"/>
        <v>-230000</v>
      </c>
      <c r="AH17" s="43">
        <f t="shared" si="144"/>
        <v>0</v>
      </c>
      <c r="AI17" s="43">
        <f t="shared" si="144"/>
        <v>0</v>
      </c>
      <c r="AJ17" s="43">
        <f t="shared" si="144"/>
        <v>0</v>
      </c>
      <c r="AK17" s="43">
        <f t="shared" si="144"/>
        <v>0</v>
      </c>
      <c r="AL17" s="43">
        <f t="shared" si="144"/>
        <v>0</v>
      </c>
      <c r="AM17" s="43">
        <f t="shared" si="144"/>
        <v>0</v>
      </c>
      <c r="AN17" s="43">
        <f t="shared" ref="AN17:AP17" si="145">SUM(AN19:AN20)</f>
        <v>0</v>
      </c>
      <c r="AO17" s="43">
        <f t="shared" si="145"/>
        <v>0</v>
      </c>
      <c r="AP17" s="43">
        <f t="shared" si="145"/>
        <v>0</v>
      </c>
      <c r="AQ17" s="43">
        <f t="shared" ref="AQ17:AU17" si="146">SUM(AQ19:AQ20)</f>
        <v>0</v>
      </c>
      <c r="AR17" s="43">
        <f t="shared" si="146"/>
        <v>0</v>
      </c>
      <c r="AS17" s="66">
        <f t="shared" si="146"/>
        <v>-28000</v>
      </c>
      <c r="AT17" s="43">
        <f t="shared" si="146"/>
        <v>0</v>
      </c>
      <c r="AU17" s="43">
        <f t="shared" si="146"/>
        <v>0</v>
      </c>
      <c r="AV17" s="43">
        <f t="shared" ref="AV17:AY17" si="147">SUM(AV19:AV20)</f>
        <v>0</v>
      </c>
      <c r="AW17" s="66">
        <f t="shared" si="147"/>
        <v>-13392</v>
      </c>
      <c r="AX17" s="43">
        <f t="shared" si="147"/>
        <v>0</v>
      </c>
      <c r="AY17" s="43">
        <f t="shared" si="147"/>
        <v>0</v>
      </c>
      <c r="AZ17" s="43">
        <f t="shared" ref="AZ17:BB17" si="148">SUM(AZ19:AZ20)</f>
        <v>0</v>
      </c>
      <c r="BA17" s="43">
        <f t="shared" si="148"/>
        <v>0</v>
      </c>
      <c r="BB17" s="43">
        <f t="shared" si="148"/>
        <v>0</v>
      </c>
      <c r="BC17" s="43">
        <f t="shared" ref="BC17:BE17" si="149">SUM(BC19:BC20)</f>
        <v>0</v>
      </c>
      <c r="BD17" s="43">
        <f t="shared" si="149"/>
        <v>0</v>
      </c>
      <c r="BE17" s="43">
        <f t="shared" si="149"/>
        <v>0</v>
      </c>
      <c r="BF17" s="43">
        <f t="shared" ref="BF17:BI17" si="150">SUM(BF19:BF20)</f>
        <v>0</v>
      </c>
      <c r="BG17" s="43">
        <f t="shared" si="150"/>
        <v>0</v>
      </c>
      <c r="BH17" s="43">
        <f t="shared" si="150"/>
        <v>0</v>
      </c>
      <c r="BI17" s="43">
        <f t="shared" si="150"/>
        <v>0</v>
      </c>
      <c r="BJ17" s="43">
        <f t="shared" ref="BJ17:BL17" si="151">SUM(BJ19:BJ20)</f>
        <v>0</v>
      </c>
      <c r="BK17" s="43">
        <f t="shared" si="151"/>
        <v>0</v>
      </c>
      <c r="BL17" s="43">
        <f t="shared" si="151"/>
        <v>0</v>
      </c>
      <c r="BM17" s="43">
        <f t="shared" ref="BM17:BQ17" si="152">SUM(BM19:BM20)</f>
        <v>0</v>
      </c>
      <c r="BN17" s="43">
        <f t="shared" si="152"/>
        <v>0</v>
      </c>
      <c r="BO17" s="43">
        <f t="shared" si="152"/>
        <v>0</v>
      </c>
      <c r="BP17" s="43">
        <f t="shared" si="152"/>
        <v>0</v>
      </c>
      <c r="BQ17" s="43">
        <f t="shared" si="152"/>
        <v>0</v>
      </c>
      <c r="BR17" s="43">
        <f t="shared" ref="BR17:BT17" si="153">SUM(BR19:BR20)</f>
        <v>0</v>
      </c>
      <c r="BS17" s="43">
        <f t="shared" si="153"/>
        <v>0</v>
      </c>
      <c r="BT17" s="43">
        <f t="shared" si="153"/>
        <v>0</v>
      </c>
      <c r="BU17" s="43">
        <f t="shared" ref="BU17:BX17" si="154">SUM(BU19:BU20)</f>
        <v>0</v>
      </c>
      <c r="BV17" s="43">
        <f t="shared" si="154"/>
        <v>0</v>
      </c>
      <c r="BW17" s="43">
        <f t="shared" si="154"/>
        <v>0</v>
      </c>
      <c r="BX17" s="66">
        <f t="shared" si="154"/>
        <v>-629500</v>
      </c>
      <c r="BY17" s="43">
        <f t="shared" ref="BY17" si="155">SUM(BY19:BY20)</f>
        <v>0</v>
      </c>
      <c r="BZ17" s="43">
        <f t="shared" ref="BZ17:CA17" si="156">SUM(BZ19:BZ20)</f>
        <v>0</v>
      </c>
      <c r="CA17" s="43">
        <f t="shared" si="156"/>
        <v>0</v>
      </c>
      <c r="CB17" s="43">
        <f t="shared" ref="CB17:CE17" si="157">SUM(CB19:CB20)</f>
        <v>0</v>
      </c>
      <c r="CC17" s="43">
        <f t="shared" si="157"/>
        <v>0</v>
      </c>
      <c r="CD17" s="43">
        <f t="shared" si="157"/>
        <v>0</v>
      </c>
      <c r="CE17" s="66">
        <f t="shared" si="157"/>
        <v>-3000</v>
      </c>
      <c r="CF17" s="43">
        <f t="shared" ref="CF17:CI17" si="158">SUM(CF19:CF20)</f>
        <v>0</v>
      </c>
      <c r="CG17" s="43">
        <f t="shared" si="158"/>
        <v>0</v>
      </c>
      <c r="CH17" s="43">
        <f t="shared" si="158"/>
        <v>0</v>
      </c>
      <c r="CI17" s="43">
        <f t="shared" si="158"/>
        <v>0</v>
      </c>
      <c r="CJ17" s="43">
        <f t="shared" ref="CJ17:CL17" si="159">SUM(CJ19:CJ20)</f>
        <v>0</v>
      </c>
      <c r="CK17" s="43">
        <f t="shared" si="159"/>
        <v>0</v>
      </c>
      <c r="CL17" s="43">
        <f t="shared" si="159"/>
        <v>0</v>
      </c>
      <c r="CM17" s="43">
        <f t="shared" ref="CM17:CN17" si="160">SUM(CM19:CM20)</f>
        <v>0</v>
      </c>
      <c r="CN17" s="43">
        <f t="shared" si="160"/>
        <v>0</v>
      </c>
      <c r="CO17" s="43">
        <f t="shared" ref="CO17:CR17" si="161">SUM(CO19:CO20)</f>
        <v>0</v>
      </c>
      <c r="CP17" s="43">
        <f t="shared" si="161"/>
        <v>0</v>
      </c>
      <c r="CQ17" s="43">
        <f t="shared" si="161"/>
        <v>0</v>
      </c>
      <c r="CR17" s="43">
        <f t="shared" si="161"/>
        <v>0</v>
      </c>
      <c r="CS17" s="43">
        <f t="shared" ref="CS17:CT17" si="162">SUM(CS19:CS20)</f>
        <v>0</v>
      </c>
      <c r="CT17" s="43">
        <f t="shared" si="162"/>
        <v>0</v>
      </c>
      <c r="CU17" s="43">
        <f t="shared" ref="CU17:CV17" si="163">SUM(CU19:CU20)</f>
        <v>0</v>
      </c>
      <c r="CV17" s="43">
        <f t="shared" si="163"/>
        <v>0</v>
      </c>
      <c r="CW17" s="43">
        <f>SUM(CW19:CW20)</f>
        <v>469108</v>
      </c>
    </row>
    <row r="18" spans="1:101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68"/>
      <c r="BY18" s="39"/>
      <c r="BZ18" s="39"/>
      <c r="CA18" s="39"/>
      <c r="CB18" s="39"/>
      <c r="CC18" s="39"/>
      <c r="CD18" s="39"/>
      <c r="CE18" s="68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</row>
    <row r="19" spans="1:101" ht="24">
      <c r="A19" s="7" t="s">
        <v>34</v>
      </c>
      <c r="B19" s="5">
        <v>780000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59">
        <v>-180000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0</v>
      </c>
      <c r="AZ19" s="34">
        <v>0</v>
      </c>
      <c r="BA19" s="34">
        <v>0</v>
      </c>
      <c r="BB19" s="34">
        <v>0</v>
      </c>
      <c r="BC19" s="34">
        <v>0</v>
      </c>
      <c r="BD19" s="34">
        <v>0</v>
      </c>
      <c r="BE19" s="34">
        <v>0</v>
      </c>
      <c r="BF19" s="34">
        <v>0</v>
      </c>
      <c r="BG19" s="34">
        <v>0</v>
      </c>
      <c r="BH19" s="34">
        <v>0</v>
      </c>
      <c r="BI19" s="34">
        <v>0</v>
      </c>
      <c r="BJ19" s="34">
        <v>0</v>
      </c>
      <c r="BK19" s="34">
        <v>0</v>
      </c>
      <c r="BL19" s="34">
        <v>0</v>
      </c>
      <c r="BM19" s="34">
        <v>0</v>
      </c>
      <c r="BN19" s="34">
        <v>0</v>
      </c>
      <c r="BO19" s="34">
        <v>0</v>
      </c>
      <c r="BP19" s="34">
        <v>0</v>
      </c>
      <c r="BQ19" s="34">
        <v>0</v>
      </c>
      <c r="BR19" s="34">
        <v>0</v>
      </c>
      <c r="BS19" s="34">
        <v>0</v>
      </c>
      <c r="BT19" s="34">
        <v>0</v>
      </c>
      <c r="BU19" s="34">
        <v>0</v>
      </c>
      <c r="BV19" s="34">
        <v>0</v>
      </c>
      <c r="BW19" s="34">
        <v>0</v>
      </c>
      <c r="BX19" s="59">
        <v>-500000</v>
      </c>
      <c r="BY19" s="34">
        <v>0</v>
      </c>
      <c r="BZ19" s="34">
        <v>0</v>
      </c>
      <c r="CA19" s="34">
        <v>0</v>
      </c>
      <c r="CB19" s="34">
        <v>0</v>
      </c>
      <c r="CC19" s="34">
        <v>0</v>
      </c>
      <c r="CD19" s="34">
        <v>0</v>
      </c>
      <c r="CE19" s="59">
        <v>-3000</v>
      </c>
      <c r="CF19" s="34">
        <v>0</v>
      </c>
      <c r="CG19" s="34">
        <v>0</v>
      </c>
      <c r="CH19" s="34">
        <v>0</v>
      </c>
      <c r="CI19" s="34">
        <v>0</v>
      </c>
      <c r="CJ19" s="34">
        <v>0</v>
      </c>
      <c r="CK19" s="34">
        <v>0</v>
      </c>
      <c r="CL19" s="34">
        <v>0</v>
      </c>
      <c r="CM19" s="34">
        <v>0</v>
      </c>
      <c r="CN19" s="34">
        <v>0</v>
      </c>
      <c r="CO19" s="34">
        <v>0</v>
      </c>
      <c r="CP19" s="34">
        <v>0</v>
      </c>
      <c r="CQ19" s="34">
        <v>0</v>
      </c>
      <c r="CR19" s="34">
        <v>0</v>
      </c>
      <c r="CS19" s="34">
        <v>0</v>
      </c>
      <c r="CT19" s="34">
        <v>0</v>
      </c>
      <c r="CU19" s="34">
        <v>0</v>
      </c>
      <c r="CV19" s="34">
        <v>0</v>
      </c>
      <c r="CW19" s="34">
        <f>SUM(B19:CV19)</f>
        <v>97000</v>
      </c>
    </row>
    <row r="20" spans="1:101" ht="24">
      <c r="A20" s="7" t="s">
        <v>35</v>
      </c>
      <c r="B20" s="5">
        <v>620000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59">
        <v>-27000</v>
      </c>
      <c r="AE20" s="34">
        <v>0</v>
      </c>
      <c r="AF20" s="34">
        <v>0</v>
      </c>
      <c r="AG20" s="59">
        <v>-50000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59">
        <v>-28000</v>
      </c>
      <c r="AT20" s="34">
        <v>0</v>
      </c>
      <c r="AU20" s="34">
        <v>0</v>
      </c>
      <c r="AV20" s="34">
        <v>0</v>
      </c>
      <c r="AW20" s="59">
        <v>-13392</v>
      </c>
      <c r="AX20" s="34">
        <v>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0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34">
        <v>0</v>
      </c>
      <c r="BO20" s="34">
        <v>0</v>
      </c>
      <c r="BP20" s="34">
        <v>0</v>
      </c>
      <c r="BQ20" s="34">
        <v>0</v>
      </c>
      <c r="BR20" s="34">
        <v>0</v>
      </c>
      <c r="BS20" s="34">
        <v>0</v>
      </c>
      <c r="BT20" s="34">
        <v>0</v>
      </c>
      <c r="BU20" s="34">
        <v>0</v>
      </c>
      <c r="BV20" s="34">
        <v>0</v>
      </c>
      <c r="BW20" s="34">
        <v>0</v>
      </c>
      <c r="BX20" s="59">
        <v>-129500</v>
      </c>
      <c r="BY20" s="34">
        <v>0</v>
      </c>
      <c r="BZ20" s="34">
        <v>0</v>
      </c>
      <c r="CA20" s="34">
        <v>0</v>
      </c>
      <c r="CB20" s="34">
        <v>0</v>
      </c>
      <c r="CC20" s="34">
        <v>0</v>
      </c>
      <c r="CD20" s="34">
        <v>0</v>
      </c>
      <c r="CE20" s="34">
        <v>0</v>
      </c>
      <c r="CF20" s="34">
        <v>0</v>
      </c>
      <c r="CG20" s="34">
        <v>0</v>
      </c>
      <c r="CH20" s="34">
        <v>0</v>
      </c>
      <c r="CI20" s="34">
        <v>0</v>
      </c>
      <c r="CJ20" s="34">
        <v>0</v>
      </c>
      <c r="CK20" s="34">
        <v>0</v>
      </c>
      <c r="CL20" s="34">
        <v>0</v>
      </c>
      <c r="CM20" s="34">
        <v>0</v>
      </c>
      <c r="CN20" s="34">
        <v>0</v>
      </c>
      <c r="CO20" s="34">
        <v>0</v>
      </c>
      <c r="CP20" s="34">
        <v>0</v>
      </c>
      <c r="CQ20" s="34">
        <v>0</v>
      </c>
      <c r="CR20" s="34">
        <v>0</v>
      </c>
      <c r="CS20" s="34">
        <v>0</v>
      </c>
      <c r="CT20" s="34">
        <v>0</v>
      </c>
      <c r="CU20" s="34">
        <v>0</v>
      </c>
      <c r="CV20" s="34">
        <v>0</v>
      </c>
      <c r="CW20" s="34">
        <f>SUM(B20:CV20)</f>
        <v>372108</v>
      </c>
    </row>
    <row r="21" spans="1:101" ht="18" customHeight="1">
      <c r="A21" s="41" t="s">
        <v>7</v>
      </c>
      <c r="B21" s="42">
        <f>SUM(B23:B24)</f>
        <v>1000000</v>
      </c>
      <c r="C21" s="42">
        <f t="shared" ref="C21:AM21" si="164">SUM(C23:C24)</f>
        <v>0</v>
      </c>
      <c r="D21" s="42">
        <f t="shared" si="164"/>
        <v>0</v>
      </c>
      <c r="E21" s="42">
        <f t="shared" si="164"/>
        <v>0</v>
      </c>
      <c r="F21" s="42">
        <f t="shared" si="164"/>
        <v>0</v>
      </c>
      <c r="G21" s="42">
        <f t="shared" si="164"/>
        <v>0</v>
      </c>
      <c r="H21" s="42">
        <f t="shared" si="164"/>
        <v>0</v>
      </c>
      <c r="I21" s="42">
        <f t="shared" ref="I21:K21" si="165">SUM(I23:I24)</f>
        <v>0</v>
      </c>
      <c r="J21" s="42">
        <f t="shared" si="165"/>
        <v>0</v>
      </c>
      <c r="K21" s="42">
        <f t="shared" si="165"/>
        <v>0</v>
      </c>
      <c r="L21" s="42">
        <f t="shared" ref="L21:O21" si="166">SUM(L23:L24)</f>
        <v>0</v>
      </c>
      <c r="M21" s="42">
        <f t="shared" si="166"/>
        <v>0</v>
      </c>
      <c r="N21" s="42">
        <f t="shared" si="166"/>
        <v>0</v>
      </c>
      <c r="O21" s="42">
        <f t="shared" si="166"/>
        <v>0</v>
      </c>
      <c r="P21" s="42">
        <f t="shared" ref="P21:R21" si="167">SUM(P23:P24)</f>
        <v>0</v>
      </c>
      <c r="Q21" s="42">
        <f t="shared" si="167"/>
        <v>0</v>
      </c>
      <c r="R21" s="42">
        <f t="shared" si="167"/>
        <v>0</v>
      </c>
      <c r="S21" s="42">
        <f t="shared" ref="S21:T21" si="168">SUM(S23:S24)</f>
        <v>0</v>
      </c>
      <c r="T21" s="42">
        <f t="shared" si="168"/>
        <v>0</v>
      </c>
      <c r="U21" s="42">
        <f t="shared" si="164"/>
        <v>0</v>
      </c>
      <c r="V21" s="42">
        <f t="shared" si="164"/>
        <v>0</v>
      </c>
      <c r="W21" s="42">
        <f t="shared" si="164"/>
        <v>0</v>
      </c>
      <c r="X21" s="42">
        <f t="shared" si="164"/>
        <v>0</v>
      </c>
      <c r="Y21" s="42">
        <f t="shared" si="164"/>
        <v>0</v>
      </c>
      <c r="Z21" s="42">
        <f t="shared" si="164"/>
        <v>0</v>
      </c>
      <c r="AA21" s="42">
        <f t="shared" si="164"/>
        <v>0</v>
      </c>
      <c r="AB21" s="42">
        <f t="shared" si="164"/>
        <v>0</v>
      </c>
      <c r="AC21" s="42">
        <f t="shared" si="164"/>
        <v>0</v>
      </c>
      <c r="AD21" s="42">
        <f t="shared" si="164"/>
        <v>0</v>
      </c>
      <c r="AE21" s="42">
        <f t="shared" si="164"/>
        <v>0</v>
      </c>
      <c r="AF21" s="42">
        <f t="shared" si="164"/>
        <v>0</v>
      </c>
      <c r="AG21" s="42">
        <f t="shared" si="164"/>
        <v>0</v>
      </c>
      <c r="AH21" s="42">
        <f t="shared" si="164"/>
        <v>0</v>
      </c>
      <c r="AI21" s="42">
        <f t="shared" si="164"/>
        <v>0</v>
      </c>
      <c r="AJ21" s="42">
        <f t="shared" si="164"/>
        <v>0</v>
      </c>
      <c r="AK21" s="42">
        <f t="shared" si="164"/>
        <v>0</v>
      </c>
      <c r="AL21" s="42">
        <f t="shared" si="164"/>
        <v>0</v>
      </c>
      <c r="AM21" s="42">
        <f t="shared" si="164"/>
        <v>0</v>
      </c>
      <c r="AN21" s="42">
        <f t="shared" ref="AN21:AP21" si="169">SUM(AN23:AN24)</f>
        <v>0</v>
      </c>
      <c r="AO21" s="42">
        <f t="shared" si="169"/>
        <v>0</v>
      </c>
      <c r="AP21" s="42">
        <f t="shared" si="169"/>
        <v>0</v>
      </c>
      <c r="AQ21" s="42">
        <f t="shared" ref="AQ21:AU21" si="170">SUM(AQ23:AQ24)</f>
        <v>0</v>
      </c>
      <c r="AR21" s="42">
        <f t="shared" si="170"/>
        <v>0</v>
      </c>
      <c r="AS21" s="42">
        <f t="shared" si="170"/>
        <v>0</v>
      </c>
      <c r="AT21" s="42">
        <f t="shared" si="170"/>
        <v>0</v>
      </c>
      <c r="AU21" s="42">
        <f t="shared" si="170"/>
        <v>0</v>
      </c>
      <c r="AV21" s="42">
        <f t="shared" ref="AV21:AY21" si="171">SUM(AV23:AV24)</f>
        <v>0</v>
      </c>
      <c r="AW21" s="42">
        <f t="shared" si="171"/>
        <v>0</v>
      </c>
      <c r="AX21" s="42">
        <f t="shared" si="171"/>
        <v>0</v>
      </c>
      <c r="AY21" s="42">
        <f t="shared" si="171"/>
        <v>0</v>
      </c>
      <c r="AZ21" s="42">
        <f t="shared" ref="AZ21:BB21" si="172">SUM(AZ23:AZ24)</f>
        <v>0</v>
      </c>
      <c r="BA21" s="42">
        <f t="shared" si="172"/>
        <v>0</v>
      </c>
      <c r="BB21" s="42">
        <f t="shared" si="172"/>
        <v>0</v>
      </c>
      <c r="BC21" s="42">
        <f t="shared" ref="BC21:BE21" si="173">SUM(BC23:BC24)</f>
        <v>0</v>
      </c>
      <c r="BD21" s="42">
        <f t="shared" si="173"/>
        <v>0</v>
      </c>
      <c r="BE21" s="42">
        <f t="shared" si="173"/>
        <v>0</v>
      </c>
      <c r="BF21" s="42">
        <f t="shared" ref="BF21:BI21" si="174">SUM(BF23:BF24)</f>
        <v>0</v>
      </c>
      <c r="BG21" s="42">
        <f t="shared" si="174"/>
        <v>0</v>
      </c>
      <c r="BH21" s="42">
        <f t="shared" si="174"/>
        <v>0</v>
      </c>
      <c r="BI21" s="42">
        <f t="shared" si="174"/>
        <v>0</v>
      </c>
      <c r="BJ21" s="42">
        <f t="shared" ref="BJ21:BL21" si="175">SUM(BJ23:BJ24)</f>
        <v>0</v>
      </c>
      <c r="BK21" s="42">
        <f t="shared" si="175"/>
        <v>0</v>
      </c>
      <c r="BL21" s="42">
        <f t="shared" si="175"/>
        <v>0</v>
      </c>
      <c r="BM21" s="42">
        <f t="shared" ref="BM21:BQ21" si="176">SUM(BM23:BM24)</f>
        <v>0</v>
      </c>
      <c r="BN21" s="42">
        <f t="shared" si="176"/>
        <v>0</v>
      </c>
      <c r="BO21" s="42">
        <f t="shared" si="176"/>
        <v>0</v>
      </c>
      <c r="BP21" s="42">
        <f t="shared" si="176"/>
        <v>0</v>
      </c>
      <c r="BQ21" s="42">
        <f t="shared" si="176"/>
        <v>0</v>
      </c>
      <c r="BR21" s="42">
        <f t="shared" ref="BR21:BT21" si="177">SUM(BR23:BR24)</f>
        <v>0</v>
      </c>
      <c r="BS21" s="66">
        <f t="shared" si="177"/>
        <v>-550000</v>
      </c>
      <c r="BT21" s="42">
        <f t="shared" si="177"/>
        <v>0</v>
      </c>
      <c r="BU21" s="42">
        <f t="shared" ref="BU21:BX21" si="178">SUM(BU23:BU24)</f>
        <v>0</v>
      </c>
      <c r="BV21" s="42">
        <f t="shared" si="178"/>
        <v>0</v>
      </c>
      <c r="BW21" s="42">
        <f t="shared" si="178"/>
        <v>0</v>
      </c>
      <c r="BX21" s="43">
        <f t="shared" si="178"/>
        <v>0</v>
      </c>
      <c r="BY21" s="42">
        <f t="shared" ref="BY21" si="179">SUM(BY23:BY24)</f>
        <v>0</v>
      </c>
      <c r="BZ21" s="42">
        <f t="shared" ref="BZ21:CA21" si="180">SUM(BZ23:BZ24)</f>
        <v>0</v>
      </c>
      <c r="CA21" s="42">
        <f t="shared" si="180"/>
        <v>0</v>
      </c>
      <c r="CB21" s="42">
        <f t="shared" ref="CB21:CE21" si="181">SUM(CB23:CB24)</f>
        <v>0</v>
      </c>
      <c r="CC21" s="42">
        <f t="shared" si="181"/>
        <v>0</v>
      </c>
      <c r="CD21" s="42">
        <f t="shared" si="181"/>
        <v>0</v>
      </c>
      <c r="CE21" s="43">
        <f t="shared" si="181"/>
        <v>0</v>
      </c>
      <c r="CF21" s="42">
        <f t="shared" ref="CF21:CI21" si="182">SUM(CF23:CF24)</f>
        <v>0</v>
      </c>
      <c r="CG21" s="42">
        <f t="shared" si="182"/>
        <v>0</v>
      </c>
      <c r="CH21" s="42">
        <f t="shared" si="182"/>
        <v>0</v>
      </c>
      <c r="CI21" s="42">
        <f t="shared" si="182"/>
        <v>0</v>
      </c>
      <c r="CJ21" s="42">
        <f t="shared" ref="CJ21:CL21" si="183">SUM(CJ23:CJ24)</f>
        <v>0</v>
      </c>
      <c r="CK21" s="42">
        <f t="shared" si="183"/>
        <v>0</v>
      </c>
      <c r="CL21" s="42">
        <f t="shared" si="183"/>
        <v>0</v>
      </c>
      <c r="CM21" s="42">
        <f t="shared" ref="CM21:CN21" si="184">SUM(CM23:CM24)</f>
        <v>0</v>
      </c>
      <c r="CN21" s="42">
        <f t="shared" si="184"/>
        <v>0</v>
      </c>
      <c r="CO21" s="42">
        <f t="shared" ref="CO21:CR21" si="185">SUM(CO23:CO24)</f>
        <v>0</v>
      </c>
      <c r="CP21" s="42">
        <f t="shared" si="185"/>
        <v>0</v>
      </c>
      <c r="CQ21" s="42">
        <f t="shared" si="185"/>
        <v>0</v>
      </c>
      <c r="CR21" s="42">
        <f t="shared" si="185"/>
        <v>0</v>
      </c>
      <c r="CS21" s="42">
        <f t="shared" ref="CS21:CT21" si="186">SUM(CS23:CS24)</f>
        <v>0</v>
      </c>
      <c r="CT21" s="42">
        <f t="shared" si="186"/>
        <v>0</v>
      </c>
      <c r="CU21" s="42">
        <f t="shared" ref="CU21:CV21" si="187">SUM(CU23:CU24)</f>
        <v>0</v>
      </c>
      <c r="CV21" s="42">
        <f t="shared" si="187"/>
        <v>0</v>
      </c>
      <c r="CW21" s="42">
        <f>SUM(CW23:CW24)</f>
        <v>450000</v>
      </c>
    </row>
    <row r="22" spans="1:101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68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</row>
    <row r="23" spans="1:101" ht="24">
      <c r="A23" s="7" t="s">
        <v>60</v>
      </c>
      <c r="B23" s="5">
        <v>550000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  <c r="BE23" s="34">
        <v>0</v>
      </c>
      <c r="BF23" s="34">
        <v>0</v>
      </c>
      <c r="BG23" s="34">
        <v>0</v>
      </c>
      <c r="BH23" s="34">
        <v>0</v>
      </c>
      <c r="BI23" s="34">
        <v>0</v>
      </c>
      <c r="BJ23" s="34">
        <v>0</v>
      </c>
      <c r="BK23" s="34">
        <v>0</v>
      </c>
      <c r="BL23" s="34">
        <v>0</v>
      </c>
      <c r="BM23" s="34">
        <v>0</v>
      </c>
      <c r="BN23" s="34">
        <v>0</v>
      </c>
      <c r="BO23" s="34">
        <v>0</v>
      </c>
      <c r="BP23" s="34">
        <v>0</v>
      </c>
      <c r="BQ23" s="34">
        <v>0</v>
      </c>
      <c r="BR23" s="34">
        <v>0</v>
      </c>
      <c r="BS23" s="59">
        <v>-550000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v>0</v>
      </c>
      <c r="CT23" s="34">
        <v>0</v>
      </c>
      <c r="CU23" s="34">
        <v>0</v>
      </c>
      <c r="CV23" s="34">
        <v>0</v>
      </c>
      <c r="CW23" s="34">
        <f>SUM(B23:CV23)</f>
        <v>0</v>
      </c>
    </row>
    <row r="24" spans="1:101" ht="24">
      <c r="A24" s="7" t="s">
        <v>31</v>
      </c>
      <c r="B24" s="5">
        <v>450000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4">
        <v>0</v>
      </c>
      <c r="AR24" s="34">
        <v>0</v>
      </c>
      <c r="AS24" s="34">
        <v>0</v>
      </c>
      <c r="AT24" s="34">
        <v>0</v>
      </c>
      <c r="AU24" s="34">
        <v>0</v>
      </c>
      <c r="AV24" s="34">
        <v>0</v>
      </c>
      <c r="AW24" s="34">
        <v>0</v>
      </c>
      <c r="AX24" s="34">
        <v>0</v>
      </c>
      <c r="AY24" s="34">
        <v>0</v>
      </c>
      <c r="AZ24" s="34">
        <v>0</v>
      </c>
      <c r="BA24" s="34">
        <v>0</v>
      </c>
      <c r="BB24" s="34">
        <v>0</v>
      </c>
      <c r="BC24" s="34">
        <v>0</v>
      </c>
      <c r="BD24" s="34">
        <v>0</v>
      </c>
      <c r="BE24" s="34">
        <v>0</v>
      </c>
      <c r="BF24" s="34">
        <v>0</v>
      </c>
      <c r="BG24" s="34">
        <v>0</v>
      </c>
      <c r="BH24" s="34">
        <v>0</v>
      </c>
      <c r="BI24" s="34">
        <v>0</v>
      </c>
      <c r="BJ24" s="34">
        <v>0</v>
      </c>
      <c r="BK24" s="34">
        <v>0</v>
      </c>
      <c r="BL24" s="34">
        <v>0</v>
      </c>
      <c r="BM24" s="34">
        <v>0</v>
      </c>
      <c r="BN24" s="34">
        <v>0</v>
      </c>
      <c r="BO24" s="34">
        <v>0</v>
      </c>
      <c r="BP24" s="34">
        <v>0</v>
      </c>
      <c r="BQ24" s="34">
        <v>0</v>
      </c>
      <c r="BR24" s="34">
        <v>0</v>
      </c>
      <c r="BS24" s="34">
        <v>0</v>
      </c>
      <c r="BT24" s="34">
        <v>0</v>
      </c>
      <c r="BU24" s="34">
        <v>0</v>
      </c>
      <c r="BV24" s="34">
        <v>0</v>
      </c>
      <c r="BW24" s="34">
        <v>0</v>
      </c>
      <c r="BX24" s="34">
        <v>0</v>
      </c>
      <c r="BY24" s="34">
        <v>0</v>
      </c>
      <c r="BZ24" s="34">
        <v>0</v>
      </c>
      <c r="CA24" s="34">
        <v>0</v>
      </c>
      <c r="CB24" s="34">
        <v>0</v>
      </c>
      <c r="CC24" s="34">
        <v>0</v>
      </c>
      <c r="CD24" s="34">
        <v>0</v>
      </c>
      <c r="CE24" s="34">
        <v>0</v>
      </c>
      <c r="CF24" s="34">
        <v>0</v>
      </c>
      <c r="CG24" s="34">
        <v>0</v>
      </c>
      <c r="CH24" s="34">
        <v>0</v>
      </c>
      <c r="CI24" s="34">
        <v>0</v>
      </c>
      <c r="CJ24" s="34">
        <v>0</v>
      </c>
      <c r="CK24" s="34">
        <v>0</v>
      </c>
      <c r="CL24" s="34">
        <v>0</v>
      </c>
      <c r="CM24" s="34">
        <v>0</v>
      </c>
      <c r="CN24" s="34">
        <v>0</v>
      </c>
      <c r="CO24" s="34">
        <v>0</v>
      </c>
      <c r="CP24" s="34">
        <v>0</v>
      </c>
      <c r="CQ24" s="34">
        <v>0</v>
      </c>
      <c r="CR24" s="34">
        <v>0</v>
      </c>
      <c r="CS24" s="34">
        <v>0</v>
      </c>
      <c r="CT24" s="34">
        <v>0</v>
      </c>
      <c r="CU24" s="34">
        <v>0</v>
      </c>
      <c r="CV24" s="34">
        <v>0</v>
      </c>
      <c r="CW24" s="34">
        <f>SUM(B24:CV24)</f>
        <v>450000</v>
      </c>
    </row>
    <row r="27" spans="1:101">
      <c r="A27" s="29" t="s">
        <v>28</v>
      </c>
    </row>
    <row r="28" spans="1:101">
      <c r="A28" s="29" t="s">
        <v>32</v>
      </c>
    </row>
    <row r="29" spans="1:101">
      <c r="A29" s="29" t="s">
        <v>33</v>
      </c>
    </row>
    <row r="30" spans="1:101">
      <c r="A30" s="29" t="s">
        <v>29</v>
      </c>
    </row>
    <row r="31" spans="1:101">
      <c r="A31" s="29" t="s">
        <v>30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4" fitToWidth="100" orientation="landscape" r:id="rId1"/>
  <headerFooter>
    <oddHeader>&amp;C&amp;"Czcionka tekstu podstawowego,Pogrubiony"&amp;12
BUDŻET GMINY STRZELCE OPOLSKIE NA 2025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>
      <selection activeCell="J20" sqref="J20"/>
    </sheetView>
  </sheetViews>
  <sheetFormatPr defaultColWidth="8.75" defaultRowHeight="14.25"/>
  <cols>
    <col min="1" max="1" width="36.75" style="55" customWidth="1"/>
    <col min="2" max="2" width="16.75" style="55" customWidth="1"/>
    <col min="3" max="16384" width="8.75" style="55"/>
  </cols>
  <sheetData>
    <row r="3" spans="1:2" ht="22.15" customHeight="1">
      <c r="A3" s="53" t="s">
        <v>37</v>
      </c>
      <c r="B3" s="54">
        <f>ROUND('Budżet 2025- Dochody'!$C$5,2)</f>
        <v>206217342.63999999</v>
      </c>
    </row>
    <row r="4" spans="1:2" ht="22.15" customHeight="1">
      <c r="A4" s="53" t="s">
        <v>38</v>
      </c>
      <c r="B4" s="54">
        <f>ROUND('Budżet 2025 - po zmianach'!$CW$3,2)</f>
        <v>206217342.63999999</v>
      </c>
    </row>
    <row r="5" spans="1:2" ht="18" customHeight="1">
      <c r="A5" s="56" t="s">
        <v>39</v>
      </c>
      <c r="B5" s="57" t="str">
        <f>IF((B3-B4)=0,"OK","Błąd!")</f>
        <v>OK</v>
      </c>
    </row>
    <row r="7" spans="1:2" ht="22.15" customHeight="1">
      <c r="A7" s="53" t="s">
        <v>40</v>
      </c>
      <c r="B7" s="54">
        <f>ROUND('Budżet 2025 - Wydatki'!$C$5,2)</f>
        <v>225152595.40000001</v>
      </c>
    </row>
    <row r="8" spans="1:2" ht="22.15" customHeight="1">
      <c r="A8" s="53" t="s">
        <v>41</v>
      </c>
      <c r="B8" s="54">
        <f>ROUND('Budżet 2025 - po zmianach'!$CW$9,2)</f>
        <v>225152595.40000001</v>
      </c>
    </row>
    <row r="9" spans="1:2" ht="18" customHeight="1">
      <c r="A9" s="56" t="s">
        <v>39</v>
      </c>
      <c r="B9" s="57" t="str">
        <f>IF((B7-B8)=0,"OK","Błąd!")</f>
        <v>OK</v>
      </c>
    </row>
    <row r="11" spans="1:2" ht="22.15" customHeight="1">
      <c r="A11" s="53" t="s">
        <v>42</v>
      </c>
      <c r="B11" s="54">
        <f>'Budżet 2025- Dochody'!$E$5</f>
        <v>16871124.449999996</v>
      </c>
    </row>
    <row r="12" spans="1:2" ht="22.15" customHeight="1">
      <c r="A12" s="53" t="s">
        <v>43</v>
      </c>
      <c r="B12" s="54">
        <f>'Budżet 2025 - Wydatki'!$E$5</f>
        <v>16871124.449999996</v>
      </c>
    </row>
    <row r="13" spans="1:2" ht="18" customHeight="1">
      <c r="A13" s="56" t="s">
        <v>39</v>
      </c>
      <c r="B13" s="57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2024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2025- Dochody</vt:lpstr>
      <vt:lpstr>Budżet 2025 - Wydatki</vt:lpstr>
      <vt:lpstr>Budżet 2025 -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2025 po zmianach</dc:title>
  <dc:subject>Budżet 2024</dc:subject>
  <dc:creator>a.kiwka@strzelceopolskie.eu</dc:creator>
  <cp:keywords>Budżet 2025</cp:keywords>
  <dc:description>Budżet 2024 po zmianach</dc:description>
  <cp:lastModifiedBy>Joanna Smyła</cp:lastModifiedBy>
  <cp:lastPrinted>2026-02-03T13:48:38Z</cp:lastPrinted>
  <dcterms:created xsi:type="dcterms:W3CDTF">2010-01-23T12:25:49Z</dcterms:created>
  <dcterms:modified xsi:type="dcterms:W3CDTF">2026-02-03T13:48:42Z</dcterms:modified>
  <cp:category>Budżet 2025</cp:category>
</cp:coreProperties>
</file>