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6300EFFC-E7D1-4E43-8FD4-6F2BCAEBBF0A}" xr6:coauthVersionLast="31" xr6:coauthVersionMax="31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Dane!$A$2:$U$159</definedName>
    <definedName name="_xlnm.Print_Titles" localSheetId="1">Dane!$2:$2</definedName>
  </definedNames>
  <calcPr calcId="179017"/>
</workbook>
</file>

<file path=xl/calcChain.xml><?xml version="1.0" encoding="utf-8"?>
<calcChain xmlns="http://schemas.openxmlformats.org/spreadsheetml/2006/main"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s="1"/>
  <c r="I146" i="15" l="1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3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59" i="15"/>
  <c r="C6" i="16" l="1"/>
  <c r="C11" i="16"/>
  <c r="C10" i="16"/>
  <c r="C12" i="16"/>
  <c r="C9" i="16"/>
  <c r="C5" i="16"/>
  <c r="I3" i="15"/>
  <c r="C8" i="16" s="1"/>
  <c r="C18" i="16" l="1"/>
  <c r="C19" i="16"/>
  <c r="C1" i="16"/>
  <c r="C16" i="16" l="1"/>
</calcChain>
</file>

<file path=xl/sharedStrings.xml><?xml version="1.0" encoding="utf-8"?>
<sst xmlns="http://schemas.openxmlformats.org/spreadsheetml/2006/main" count="2681" uniqueCount="226">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</sst>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U159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1" width="20.7109375" style="21" customWidth="1"/>
    <col min="22" max="16384" width="9.140625" style="21"/>
  </cols>
  <sheetData>
    <row r="2" spans="1:21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23" t="s">
        <v>85</v>
      </c>
    </row>
    <row r="3" spans="1:21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SUM(J3:U3)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</row>
    <row r="4" spans="1:21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SUM(J4:U4)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</row>
    <row r="5" spans="1:21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</row>
    <row r="6" spans="1:21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</row>
    <row r="7" spans="1:21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280960.46999999997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</row>
    <row r="8" spans="1:21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</row>
    <row r="9" spans="1:21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</row>
    <row r="10" spans="1:21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</row>
    <row r="11" spans="1:21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</row>
    <row r="12" spans="1:21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</row>
    <row r="13" spans="1:21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</row>
    <row r="14" spans="1:21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</row>
    <row r="15" spans="1:21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</row>
    <row r="16" spans="1:21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</row>
    <row r="17" spans="1:21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</row>
    <row r="18" spans="1:21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</row>
    <row r="19" spans="1:21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</row>
    <row r="20" spans="1:21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</row>
    <row r="21" spans="1:21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</row>
    <row r="22" spans="1:21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</row>
    <row r="23" spans="1:21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</row>
    <row r="24" spans="1:21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</row>
    <row r="25" spans="1:21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</row>
    <row r="26" spans="1:21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</row>
    <row r="27" spans="1:21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</row>
    <row r="28" spans="1:21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</row>
    <row r="29" spans="1:21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</row>
    <row r="30" spans="1:21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</row>
    <row r="31" spans="1:21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</row>
    <row r="32" spans="1:21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</row>
    <row r="33" spans="1:21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</row>
    <row r="34" spans="1:21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</row>
    <row r="35" spans="1:21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</row>
    <row r="36" spans="1:21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</row>
    <row r="37" spans="1:21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20000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</row>
    <row r="38" spans="1:21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</row>
    <row r="39" spans="1:21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</row>
    <row r="40" spans="1:21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</row>
    <row r="41" spans="1:21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25561.78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</row>
    <row r="42" spans="1:21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71800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</row>
    <row r="43" spans="1:21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</row>
    <row r="44" spans="1:21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</row>
    <row r="45" spans="1:21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</row>
    <row r="46" spans="1:21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</row>
    <row r="47" spans="1:21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</row>
    <row r="48" spans="1:21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290000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</row>
    <row r="49" spans="1:21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110000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</row>
    <row r="50" spans="1:21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</row>
    <row r="51" spans="1:21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</row>
    <row r="52" spans="1:21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</row>
    <row r="53" spans="1:21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</row>
    <row r="54" spans="1:21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100000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</row>
    <row r="55" spans="1:21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52571.18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</row>
    <row r="56" spans="1:21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3015314.5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</row>
    <row r="57" spans="1:21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532114.31999999995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</row>
    <row r="58" spans="1:21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</row>
    <row r="59" spans="1:21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</row>
    <row r="60" spans="1:21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</row>
    <row r="61" spans="1:21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</row>
    <row r="62" spans="1:21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</row>
    <row r="63" spans="1:21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</row>
    <row r="64" spans="1:21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217000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</row>
    <row r="65" spans="1:21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</row>
    <row r="66" spans="1:21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</row>
    <row r="67" spans="1:21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</row>
    <row r="68" spans="1:21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SUM(J68:U68)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</row>
    <row r="69" spans="1:21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</row>
    <row r="70" spans="1:21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23000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</row>
    <row r="71" spans="1:21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</row>
    <row r="72" spans="1:21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</row>
    <row r="73" spans="1:21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</row>
    <row r="74" spans="1:21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120000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</row>
    <row r="75" spans="1:21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</row>
    <row r="76" spans="1:21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</row>
    <row r="77" spans="1:21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</row>
    <row r="78" spans="1:21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</row>
    <row r="79" spans="1:21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</row>
    <row r="80" spans="1:21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</row>
    <row r="81" spans="1:21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</row>
    <row r="82" spans="1:21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</row>
    <row r="83" spans="1:21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</row>
    <row r="84" spans="1:21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</row>
    <row r="85" spans="1:21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</row>
    <row r="86" spans="1:21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300000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</row>
    <row r="87" spans="1:21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</row>
    <row r="88" spans="1:21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90000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</row>
    <row r="89" spans="1:21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</row>
    <row r="90" spans="1:21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86933.13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</row>
    <row r="91" spans="1:21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903606.84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</row>
    <row r="92" spans="1:21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159460.03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</row>
    <row r="93" spans="1:21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</row>
    <row r="94" spans="1:21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</row>
    <row r="95" spans="1:21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181675.46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13" t="s">
        <v>85</v>
      </c>
    </row>
    <row r="96" spans="1:21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136696.79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 t="s">
        <v>85</v>
      </c>
    </row>
    <row r="97" spans="1:21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182347.92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 t="s">
        <v>85</v>
      </c>
    </row>
    <row r="98" spans="1:21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47725.4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 t="s">
        <v>85</v>
      </c>
    </row>
    <row r="99" spans="1:21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238081.46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13" t="s">
        <v>85</v>
      </c>
    </row>
    <row r="100" spans="1:21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343968.52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13" t="s">
        <v>85</v>
      </c>
    </row>
    <row r="101" spans="1:21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64307.18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13" t="s">
        <v>85</v>
      </c>
    </row>
    <row r="102" spans="1:21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239774.83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 t="s">
        <v>85</v>
      </c>
    </row>
    <row r="103" spans="1:21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346072.34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 t="s">
        <v>85</v>
      </c>
    </row>
    <row r="104" spans="1:21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</row>
    <row r="105" spans="1:21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</row>
    <row r="106" spans="1:21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</row>
    <row r="107" spans="1:21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</row>
    <row r="108" spans="1:21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</row>
    <row r="109" spans="1:21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</row>
    <row r="110" spans="1:21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</row>
    <row r="111" spans="1:21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100000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</row>
    <row r="112" spans="1:21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</row>
    <row r="113" spans="1:21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</row>
    <row r="114" spans="1:21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279000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</row>
    <row r="115" spans="1:21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</row>
    <row r="116" spans="1:21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</row>
    <row r="117" spans="1:21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</row>
    <row r="118" spans="1:21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</row>
    <row r="119" spans="1:21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</row>
    <row r="120" spans="1:21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</row>
    <row r="121" spans="1:21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</row>
    <row r="122" spans="1:21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</row>
    <row r="123" spans="1:21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</row>
    <row r="124" spans="1:21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</row>
    <row r="125" spans="1:21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</row>
    <row r="126" spans="1:21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</row>
    <row r="127" spans="1:21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</row>
    <row r="128" spans="1:21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</row>
    <row r="129" spans="1:21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</row>
    <row r="130" spans="1:21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</row>
    <row r="131" spans="1:21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</row>
    <row r="132" spans="1:21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59" si="2">SUM(J132:U132)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</row>
    <row r="133" spans="1:21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</row>
    <row r="134" spans="1:21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</row>
    <row r="135" spans="1:21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10000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13" t="s">
        <v>85</v>
      </c>
    </row>
    <row r="136" spans="1:21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</row>
    <row r="137" spans="1:21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</row>
    <row r="138" spans="1:21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</row>
    <row r="139" spans="1:21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</row>
    <row r="140" spans="1:21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</row>
    <row r="141" spans="1:21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</row>
    <row r="142" spans="1:21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SUM(J142:U142)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</row>
    <row r="143" spans="1:21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</row>
    <row r="144" spans="1:21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SUM(J144:U144)</f>
        <v>265000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</row>
    <row r="145" spans="1:21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</row>
    <row r="146" spans="1:21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810000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</row>
    <row r="147" spans="1:21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</row>
    <row r="148" spans="1:21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58" si="5">SUM(J148:U148)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</row>
    <row r="149" spans="1:21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</row>
    <row r="150" spans="1:21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</row>
    <row r="151" spans="1:21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</row>
    <row r="152" spans="1:21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</row>
    <row r="153" spans="1:21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</row>
    <row r="154" spans="1:21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</row>
    <row r="155" spans="1:21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</row>
    <row r="156" spans="1:21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4000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</row>
    <row r="157" spans="1:21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110000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</row>
    <row r="158" spans="1:21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</row>
    <row r="159" spans="1:21" ht="42" customHeight="1" x14ac:dyDescent="0.2">
      <c r="A159" s="26" t="s">
        <v>85</v>
      </c>
      <c r="B159" s="27" t="s">
        <v>85</v>
      </c>
      <c r="C159" s="28" t="s">
        <v>85</v>
      </c>
      <c r="D159" s="28" t="s">
        <v>85</v>
      </c>
      <c r="E159" s="28" t="s">
        <v>85</v>
      </c>
      <c r="F159" s="27" t="s">
        <v>85</v>
      </c>
      <c r="G159" s="4" t="s">
        <v>10</v>
      </c>
      <c r="H159" s="4" t="s">
        <v>10</v>
      </c>
      <c r="I159" s="10">
        <f t="shared" si="2"/>
        <v>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6" t="s">
        <v>221</v>
      </c>
      <c r="B1" s="36"/>
      <c r="C1" s="35">
        <f>SUM(C3:C13)</f>
        <v>25266751.439999998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SUMIF(Dane!E3:E159,"2720",Dane!I3:I159)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SUMIF(Dane!E3:E159,"4210",Dane!I3:I159)</f>
        <v>43500</v>
      </c>
    </row>
    <row r="5" spans="1:3" ht="18" customHeight="1" x14ac:dyDescent="0.2">
      <c r="A5" s="31" t="s">
        <v>210</v>
      </c>
      <c r="B5" s="32" t="s">
        <v>206</v>
      </c>
      <c r="C5" s="33">
        <f>SUMIF(Dane!E3:E159,"4270",Dane!I3:I159)</f>
        <v>2209250</v>
      </c>
    </row>
    <row r="6" spans="1:3" ht="18" customHeight="1" x14ac:dyDescent="0.2">
      <c r="A6" s="31" t="s">
        <v>211</v>
      </c>
      <c r="B6" s="32" t="s">
        <v>206</v>
      </c>
      <c r="C6" s="33">
        <f>SUMIF(Dane!E3:E159,"4300",Dane!I3:I159)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SUMIF(Dane!E3:E159,"6010",Dane!I3:I159)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SUMIF(Dane!E3:E159,"6050",Dane!I3:I159)</f>
        <v>9418593.959999999</v>
      </c>
    </row>
    <row r="9" spans="1:3" ht="18" customHeight="1" x14ac:dyDescent="0.2">
      <c r="A9" s="31" t="s">
        <v>214</v>
      </c>
      <c r="B9" s="34" t="s">
        <v>207</v>
      </c>
      <c r="C9" s="33">
        <f>SUMIF(Dane!E3:E159,"6057",Dane!I3:I159)</f>
        <v>6593017.2800000003</v>
      </c>
    </row>
    <row r="10" spans="1:3" ht="18" customHeight="1" x14ac:dyDescent="0.2">
      <c r="A10" s="31" t="s">
        <v>215</v>
      </c>
      <c r="B10" s="34" t="s">
        <v>207</v>
      </c>
      <c r="C10" s="33">
        <f>SUMIF(Dane!E3:E159,"6059",Dane!I3:I159)</f>
        <v>2864332.2</v>
      </c>
    </row>
    <row r="11" spans="1:3" ht="18" customHeight="1" x14ac:dyDescent="0.2">
      <c r="A11" s="31" t="s">
        <v>216</v>
      </c>
      <c r="B11" s="34" t="s">
        <v>207</v>
      </c>
      <c r="C11" s="33">
        <f>SUMIF(Dane!E3:E159,"6060",Dane!I3:I159)</f>
        <v>651500</v>
      </c>
    </row>
    <row r="12" spans="1:3" ht="18" customHeight="1" x14ac:dyDescent="0.2">
      <c r="A12" s="31" t="s">
        <v>217</v>
      </c>
      <c r="B12" s="34" t="s">
        <v>207</v>
      </c>
      <c r="C12" s="33">
        <f>SUMIF(Dane!E3:E159,"6300",Dane!I3:I159)</f>
        <v>390000</v>
      </c>
    </row>
    <row r="13" spans="1:3" ht="18" customHeight="1" x14ac:dyDescent="0.2">
      <c r="A13" s="31" t="s">
        <v>218</v>
      </c>
      <c r="B13" s="34" t="s">
        <v>207</v>
      </c>
      <c r="C13" s="33">
        <f>SUMIF(Dane!E3:E159,"6800",Dane!I3:I159)</f>
        <v>300000</v>
      </c>
    </row>
    <row r="16" spans="1:3" ht="21" customHeight="1" x14ac:dyDescent="0.2">
      <c r="A16" s="36" t="s">
        <v>221</v>
      </c>
      <c r="B16" s="36"/>
      <c r="C16" s="35">
        <f>SUM(C18:C19)</f>
        <v>25266751.439999998</v>
      </c>
    </row>
    <row r="17" spans="1:3" x14ac:dyDescent="0.2">
      <c r="C17" s="30"/>
    </row>
    <row r="18" spans="1:3" ht="18" customHeight="1" x14ac:dyDescent="0.2">
      <c r="A18" s="31" t="s">
        <v>219</v>
      </c>
      <c r="B18" s="32" t="s">
        <v>206</v>
      </c>
      <c r="C18" s="33">
        <f>SUMIF(Info_1!B3:B13,"B",Info_1!C3:C13)</f>
        <v>2549308</v>
      </c>
    </row>
    <row r="19" spans="1:3" ht="18" customHeight="1" x14ac:dyDescent="0.2">
      <c r="A19" s="31" t="s">
        <v>220</v>
      </c>
      <c r="B19" s="34" t="s">
        <v>207</v>
      </c>
      <c r="C19" s="33">
        <f>SUMIF(Info_1!B3:B13,"M",Info_1!C3:C13)</f>
        <v>22717443.439999998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2018-04-28T17:27:21Z</cp:lastPrinted>
  <dcterms:created xsi:type="dcterms:W3CDTF">2008-10-09T17:29:33Z</dcterms:created>
  <dcterms:modified xsi:type="dcterms:W3CDTF">2018-04-28T17:40:06Z</dcterms:modified>
  <cp:category>Budżet 2018</cp:category>
</cp:coreProperties>
</file>