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D11D7F7E-23EA-48E0-A8E6-A9E8285E73AC}" xr6:coauthVersionLast="34" xr6:coauthVersionMax="34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Dane!$A$2:$AH$176</definedName>
    <definedName name="_xlnm.Print_Titles" localSheetId="1">Dane!$2:$2</definedName>
  </definedNames>
  <calcPr calcId="17901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" i="16" l="1"/>
  <c r="C12" i="16"/>
  <c r="I175" i="15" l="1"/>
  <c r="I174" i="15" l="1"/>
  <c r="I173" i="15" l="1"/>
  <c r="I172" i="15"/>
  <c r="I171" i="15"/>
  <c r="I170" i="15" l="1"/>
  <c r="I169" i="15" l="1"/>
  <c r="I168" i="15" l="1"/>
  <c r="I167" i="15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5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76" i="15"/>
  <c r="C6" i="16" l="1"/>
  <c r="C11" i="16"/>
  <c r="C10" i="16"/>
  <c r="C14" i="16"/>
  <c r="C9" i="16"/>
  <c r="C5" i="16"/>
  <c r="I3" i="15"/>
  <c r="C8" i="16" s="1"/>
  <c r="C20" i="16" l="1"/>
  <c r="C21" i="16"/>
  <c r="C1" i="16"/>
  <c r="C18" i="16" l="1"/>
</calcChain>
</file>

<file path=xl/sharedStrings.xml><?xml version="1.0" encoding="utf-8"?>
<sst xmlns="http://schemas.openxmlformats.org/spreadsheetml/2006/main" count="5195" uniqueCount="257">
  <si>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</si>
  <si>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</si>
  <si>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</si>
  <si>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</si>
  <si>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</si>
  <si>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</si>
  <si>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</si>
  <si>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</si>
  <si>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</si>
  <si>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</si>
  <si>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</si>
  <si>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</si>
  <si>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</si>
  <si>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</si>
  <si>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</si>
  <si>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</si>
  <si>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</si>
  <si>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</si>
  <si>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</si>
  <si>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</si>
  <si>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</si>
  <si>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</si>
  <si>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</si>
  <si>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</si>
  <si>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</si>
  <si>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</si>
  <si>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</si>
  <si>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</si>
  <si>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</si>
  <si>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</si>
  <si>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</si>
  <si>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</si>
  <si>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</si>
  <si>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</si>
  <si>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</si>
  <si>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</si>
  <si>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</si>
  <si>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</si>
  <si>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</si>
  <si>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</si>
  <si>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</si>
  <si>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</si>
  <si>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</si>
  <si>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</si>
  <si>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</si>
  <si>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</si>
  <si>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</si>
  <si>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</si>
  <si>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</si>
  <si>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</si>
  <si>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</si>
  <si>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</si>
  <si>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</si>
  <si>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</si>
  <si>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</si>
  <si>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</si>
  <si>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</si>
  <si>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</si>
  <si>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</si>
  <si>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</si>
  <si>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</si>
  <si>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</si>
  <si>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</si>
  <si>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</si>
  <si>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</si>
  <si>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</si>
  <si>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</si>
  <si>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</si>
  <si>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</si>
  <si>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</si>
  <si>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</si>
  <si>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</si>
  <si>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</si>
  <si>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</si>
  <si>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</si>
  <si>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</si>
  <si>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</si>
  <si>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</si>
  <si>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</si>
  <si>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</si>
  <si>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</si>
  <si>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</si>
  <si>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</si>
  <si>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</si>
  <si>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</si>
  <si>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</si>
  <si>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</si>
  <si>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</si>
  <si>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</si>
  <si>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</si>
  <si>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</si>
  <si>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</si>
  <si>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</si>
  <si>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</si>
  <si>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</si>
  <si>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</si>
  <si>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</si>
  <si>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</si>
  <si>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</si>
  <si>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</si>
  <si>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</si>
  <si>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</si>
  <si>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</si>
  <si>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</si>
  <si>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</si>
  <si>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</si>
  <si>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</si>
  <si>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</si>
  <si>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</si>
  <si>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</si>
  <si>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</si>
  <si>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</si>
  <si>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</si>
  <si>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</si>
  <si>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</si>
  <si>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</si>
  <si>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</si>
  <si>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</si>
  <si>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</si>
  <si>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</si>
  <si>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</si>
  <si>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</si>
  <si>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</si>
  <si>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</si>
  <si>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</si>
  <si>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</si>
  <si>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</si>
  <si>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</si>
  <si>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</si>
  <si>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</si>
  <si>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</si>
  <si>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</si>
  <si>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</si>
  <si>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</si>
  <si>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</si>
  <si>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</si>
  <si>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</si>
  <si>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</si>
  <si>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</si>
  <si>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</si>
  <si>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</si>
  <si>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</si>
  <si>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</si>
  <si>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</si>
  <si>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</si>
  <si>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</si>
  <si>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</si>
  <si>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</si>
  <si>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</si>
  <si>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</si>
  <si>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</si>
  <si>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</si>
  <si>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</si>
  <si>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</si>
  <si>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</si>
  <si>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</si>
  <si>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</si>
  <si>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</si>
  <si>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</si>
  <si>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</si>
  <si>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</si>
  <si>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</si>
  <si>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</si>
  <si>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</si>
  <si>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</si>
  <si>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</si>
  <si>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</si>
  <si>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</si>
  <si>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</si>
  <si>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</si>
  <si>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</si>
  <si>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</si>
  <si>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</si>
  <si>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</si>
  <si>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</si>
  <si>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</si>
  <si>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</si>
  <si>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</si>
  <si>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</si>
  <si>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</si>
  <si>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</si>
  <si>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</si>
  <si>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</si>
  <si>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</si>
  <si>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</si>
  <si>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</si>
  <si>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</si>
  <si>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</si>
  <si>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</si>
  <si>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</si>
  <si>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</si>
  <si>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</si>
  <si>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</si>
  <si>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</si>
  <si>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</si>
  <si>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</si>
  <si>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</si>
  <si>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</si>
  <si>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</si>
  <si>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</si>
  <si>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</si>
  <si>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</si>
  <si>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</si>
  <si>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</si>
  <si>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</si>
  <si>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</si>
  <si>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</si>
  <si>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</si>
  <si>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</si>
  <si>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</si>
  <si>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</si>
  <si>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</si>
  <si>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</si>
  <si>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</si>
  <si>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</si>
  <si>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</si>
  <si>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</si>
  <si>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</si>
  <si>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</si>
  <si>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</si>
  <si>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</si>
  <si>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</si>
  <si>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</si>
  <si>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</si>
  <si>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</si>
  <si>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</si>
  <si>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</si>
  <si>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</si>
  <si>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</si>
  <si>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</si>
  <si>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</si>
  <si>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</si>
  <si>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</si>
  <si>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</si>
  <si>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</si>
  <si>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</si>
  <si>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</si>
  <si>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</si>
  <si>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</si>
  <si>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</si>
  <si>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</si>
  <si>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</si>
  <si>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</si>
  <si>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</si>
  <si>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</si>
  <si>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</si>
  <si>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Wykonanie przyłącza energetycznego i szafki elektrycznej w rejonie górki Kaśki w Dużym Parku
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</si>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</sst>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H176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4" width="20.7109375" style="21" customWidth="1"/>
    <col min="35" max="16384" width="9.140625" style="21"/>
  </cols>
  <sheetData>
    <row r="2" spans="1:34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247</v>
      </c>
      <c r="AE2" s="3" t="s">
        <v>248</v>
      </c>
      <c r="AF2" s="3" t="s">
        <v>254</v>
      </c>
      <c r="AG2" s="3" t="s">
        <v>256</v>
      </c>
      <c r="AH2" s="23" t="s">
        <v>85</v>
      </c>
    </row>
    <row r="3" spans="1:34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SUM(J3:AH3)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</row>
    <row r="4" spans="1:34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SUM(J4:AH4)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</row>
    <row r="5" spans="1:34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</row>
    <row r="6" spans="1:34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</row>
    <row r="7" spans="1:34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</row>
    <row r="8" spans="1:34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</row>
    <row r="9" spans="1:34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</row>
    <row r="10" spans="1:34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</row>
    <row r="11" spans="1:34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</row>
    <row r="12" spans="1:34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</row>
    <row r="13" spans="1:34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</row>
    <row r="14" spans="1:34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</row>
    <row r="15" spans="1:34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</row>
    <row r="16" spans="1:34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</row>
    <row r="17" spans="1:34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</row>
    <row r="18" spans="1:34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</row>
    <row r="19" spans="1:34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</row>
    <row r="20" spans="1:34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</row>
    <row r="21" spans="1:34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</row>
    <row r="22" spans="1:34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</row>
    <row r="23" spans="1:34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</row>
    <row r="24" spans="1:34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</row>
    <row r="25" spans="1:34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</row>
    <row r="26" spans="1:34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</row>
    <row r="27" spans="1:34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</row>
    <row r="28" spans="1:34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</row>
    <row r="29" spans="1:34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</row>
    <row r="30" spans="1:34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</row>
    <row r="31" spans="1:34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</row>
    <row r="32" spans="1:34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</row>
    <row r="33" spans="1:34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</row>
    <row r="34" spans="1:34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</row>
    <row r="35" spans="1:34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</row>
    <row r="36" spans="1:34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</row>
    <row r="37" spans="1:34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 t="s">
        <v>85</v>
      </c>
      <c r="AF37" s="13" t="s">
        <v>85</v>
      </c>
      <c r="AG37" s="13" t="s">
        <v>85</v>
      </c>
      <c r="AH37" s="13" t="s">
        <v>85</v>
      </c>
    </row>
    <row r="38" spans="1:34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</row>
    <row r="39" spans="1:34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</row>
    <row r="40" spans="1:34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</row>
    <row r="41" spans="1:34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14361.779999999999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  <c r="AF41" s="24">
        <v>-9600</v>
      </c>
      <c r="AG41" s="13" t="s">
        <v>85</v>
      </c>
      <c r="AH41" s="13" t="s">
        <v>85</v>
      </c>
    </row>
    <row r="42" spans="1:34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62500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</row>
    <row r="43" spans="1:34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</row>
    <row r="44" spans="1:34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</row>
    <row r="45" spans="1:34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</row>
    <row r="46" spans="1:34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</row>
    <row r="47" spans="1:34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</row>
    <row r="48" spans="1:34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24">
        <v>-40000</v>
      </c>
      <c r="AH48" s="13" t="s">
        <v>85</v>
      </c>
    </row>
    <row r="49" spans="1:34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</row>
    <row r="50" spans="1:34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</row>
    <row r="51" spans="1:34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</row>
    <row r="52" spans="1:34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</row>
    <row r="53" spans="1:34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</row>
    <row r="54" spans="1:34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</row>
    <row r="55" spans="1:34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61664.289999999979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</row>
    <row r="56" spans="1:34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</row>
    <row r="57" spans="1:34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1731935.6199999999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</row>
    <row r="58" spans="1:34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</row>
    <row r="59" spans="1:34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</row>
    <row r="60" spans="1:34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</row>
    <row r="61" spans="1:34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</row>
    <row r="62" spans="1:34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</row>
    <row r="63" spans="1:34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</row>
    <row r="64" spans="1:34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247000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</row>
    <row r="65" spans="1:34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</row>
    <row r="66" spans="1:34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</row>
    <row r="67" spans="1:34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</row>
    <row r="68" spans="1:34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SUM(J68:AH68)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</row>
    <row r="69" spans="1:34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</row>
    <row r="70" spans="1:34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 t="s">
        <v>85</v>
      </c>
      <c r="AF70" s="13" t="s">
        <v>85</v>
      </c>
      <c r="AG70" s="13" t="s">
        <v>85</v>
      </c>
      <c r="AH70" s="13" t="s">
        <v>85</v>
      </c>
    </row>
    <row r="71" spans="1:34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</row>
    <row r="72" spans="1:34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</row>
    <row r="73" spans="1:34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</row>
    <row r="74" spans="1:34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</row>
    <row r="75" spans="1:34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</row>
    <row r="76" spans="1:34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</row>
    <row r="77" spans="1:34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</row>
    <row r="78" spans="1:34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</row>
    <row r="79" spans="1:34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</row>
    <row r="80" spans="1:34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</row>
    <row r="81" spans="1:34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</row>
    <row r="82" spans="1:34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</row>
    <row r="83" spans="1:34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</row>
    <row r="84" spans="1:34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</row>
    <row r="85" spans="1:34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</row>
    <row r="86" spans="1:34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</row>
    <row r="87" spans="1:34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</row>
    <row r="88" spans="1:34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</row>
    <row r="89" spans="1:34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</row>
    <row r="90" spans="1:34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85457.13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</row>
    <row r="91" spans="1:34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904861.44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</row>
    <row r="92" spans="1:34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159681.43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</row>
    <row r="93" spans="1:34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</row>
    <row r="94" spans="1:34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</row>
    <row r="95" spans="1:34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</row>
    <row r="96" spans="1:34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</row>
    <row r="97" spans="1:34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</row>
    <row r="98" spans="1:34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83712.570000000007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>
        <v>9600</v>
      </c>
      <c r="AH98" s="13" t="s">
        <v>85</v>
      </c>
    </row>
    <row r="99" spans="1:34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</row>
    <row r="100" spans="1:34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</row>
    <row r="101" spans="1:34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50144.56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>
        <v>6000</v>
      </c>
      <c r="AH101" s="13" t="s">
        <v>85</v>
      </c>
    </row>
    <row r="102" spans="1:34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</row>
    <row r="103" spans="1:34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</row>
    <row r="104" spans="1:34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</row>
    <row r="105" spans="1:34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</row>
    <row r="106" spans="1:34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</row>
    <row r="107" spans="1:34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</row>
    <row r="108" spans="1:34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</row>
    <row r="109" spans="1:34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</row>
    <row r="110" spans="1:34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</row>
    <row r="111" spans="1:34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</row>
    <row r="112" spans="1:34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</row>
    <row r="113" spans="1:34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</row>
    <row r="114" spans="1:34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259000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</row>
    <row r="115" spans="1:34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</row>
    <row r="116" spans="1:34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</row>
    <row r="117" spans="1:34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</row>
    <row r="118" spans="1:34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</row>
    <row r="119" spans="1:34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</row>
    <row r="120" spans="1:34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</row>
    <row r="121" spans="1:34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</row>
    <row r="122" spans="1:34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</row>
    <row r="123" spans="1:34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</row>
    <row r="124" spans="1:34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</row>
    <row r="125" spans="1:34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</row>
    <row r="126" spans="1:34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</row>
    <row r="127" spans="1:34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</row>
    <row r="128" spans="1:34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</row>
    <row r="129" spans="1:34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</row>
    <row r="130" spans="1:34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</row>
    <row r="131" spans="1:34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</row>
    <row r="132" spans="1:34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76" si="2">SUM(J132:AH132)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</row>
    <row r="133" spans="1:34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</row>
    <row r="134" spans="1:34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</row>
    <row r="135" spans="1:34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</row>
    <row r="136" spans="1:34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</row>
    <row r="137" spans="1:34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</row>
    <row r="138" spans="1:34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</row>
    <row r="139" spans="1:34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</row>
    <row r="140" spans="1:34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</row>
    <row r="141" spans="1:34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</row>
    <row r="142" spans="1:34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SUM(J142:AH142)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</row>
    <row r="143" spans="1:34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</row>
    <row r="144" spans="1:34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SUM(J144:AH144)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</row>
    <row r="145" spans="1:34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</row>
    <row r="146" spans="1:34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727000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24">
        <v>-83000</v>
      </c>
      <c r="AH146" s="13" t="s">
        <v>85</v>
      </c>
    </row>
    <row r="147" spans="1:34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</row>
    <row r="148" spans="1:34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75" si="5">SUM(J148:AH148)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</row>
    <row r="149" spans="1:34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</row>
    <row r="150" spans="1:34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</row>
    <row r="151" spans="1:34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</row>
    <row r="152" spans="1:34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</row>
    <row r="153" spans="1:34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</row>
    <row r="154" spans="1:34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</row>
    <row r="155" spans="1:34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</row>
    <row r="156" spans="1:34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 t="s">
        <v>85</v>
      </c>
      <c r="AF156" s="13" t="s">
        <v>85</v>
      </c>
      <c r="AG156" s="13" t="s">
        <v>85</v>
      </c>
      <c r="AH156" s="13" t="s">
        <v>85</v>
      </c>
    </row>
    <row r="157" spans="1:34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</row>
    <row r="158" spans="1:34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</row>
    <row r="159" spans="1:34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</row>
    <row r="160" spans="1:34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</row>
    <row r="161" spans="1:34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</row>
    <row r="162" spans="1:34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</row>
    <row r="163" spans="1:34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</row>
    <row r="164" spans="1:34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140000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</row>
    <row r="165" spans="1:34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</row>
    <row r="166" spans="1:34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</row>
    <row r="167" spans="1:34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</row>
    <row r="168" spans="1:34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</row>
    <row r="169" spans="1:34" ht="42" customHeight="1" x14ac:dyDescent="0.2">
      <c r="A169" s="26" t="s">
        <v>246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1600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</row>
    <row r="170" spans="1:34" ht="42" customHeight="1" x14ac:dyDescent="0.2">
      <c r="A170" s="26" t="s">
        <v>249</v>
      </c>
      <c r="B170" s="27" t="s">
        <v>14</v>
      </c>
      <c r="C170" s="28">
        <v>600</v>
      </c>
      <c r="D170" s="28">
        <v>60016</v>
      </c>
      <c r="E170" s="28">
        <v>4270</v>
      </c>
      <c r="F170" s="27" t="s">
        <v>33</v>
      </c>
      <c r="G170" s="4" t="s">
        <v>10</v>
      </c>
      <c r="H170" s="4" t="s">
        <v>10</v>
      </c>
      <c r="I170" s="10">
        <f t="shared" si="5"/>
        <v>70000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>
        <v>70000</v>
      </c>
      <c r="AF170" s="13" t="s">
        <v>85</v>
      </c>
      <c r="AG170" s="13" t="s">
        <v>85</v>
      </c>
      <c r="AH170" s="13" t="s">
        <v>85</v>
      </c>
    </row>
    <row r="171" spans="1:34" ht="42" customHeight="1" x14ac:dyDescent="0.2">
      <c r="A171" s="26" t="s">
        <v>250</v>
      </c>
      <c r="B171" s="27" t="s">
        <v>14</v>
      </c>
      <c r="C171" s="28">
        <v>801</v>
      </c>
      <c r="D171" s="28">
        <v>80104</v>
      </c>
      <c r="E171" s="28">
        <v>4270</v>
      </c>
      <c r="F171" s="27" t="s">
        <v>66</v>
      </c>
      <c r="G171" s="4" t="s">
        <v>10</v>
      </c>
      <c r="H171" s="4" t="s">
        <v>10</v>
      </c>
      <c r="I171" s="10">
        <f t="shared" si="5"/>
        <v>10000</v>
      </c>
      <c r="J171" s="25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>
        <v>10000</v>
      </c>
      <c r="AH171" s="13" t="s">
        <v>85</v>
      </c>
    </row>
    <row r="172" spans="1:34" ht="42" customHeight="1" x14ac:dyDescent="0.2">
      <c r="A172" s="26" t="s">
        <v>251</v>
      </c>
      <c r="B172" s="27" t="s">
        <v>14</v>
      </c>
      <c r="C172" s="28">
        <v>801</v>
      </c>
      <c r="D172" s="28">
        <v>80104</v>
      </c>
      <c r="E172" s="28">
        <v>4270</v>
      </c>
      <c r="F172" s="27" t="s">
        <v>66</v>
      </c>
      <c r="G172" s="4" t="s">
        <v>10</v>
      </c>
      <c r="H172" s="4" t="s">
        <v>10</v>
      </c>
      <c r="I172" s="10">
        <f t="shared" si="5"/>
        <v>30000</v>
      </c>
      <c r="J172" s="25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>
        <v>30000</v>
      </c>
      <c r="AH172" s="13" t="s">
        <v>85</v>
      </c>
    </row>
    <row r="173" spans="1:34" ht="42" customHeight="1" x14ac:dyDescent="0.2">
      <c r="A173" s="26" t="s">
        <v>252</v>
      </c>
      <c r="B173" s="27" t="s">
        <v>14</v>
      </c>
      <c r="C173" s="28">
        <v>801</v>
      </c>
      <c r="D173" s="28">
        <v>80104</v>
      </c>
      <c r="E173" s="28">
        <v>6050</v>
      </c>
      <c r="F173" s="27" t="s">
        <v>66</v>
      </c>
      <c r="G173" s="4" t="s">
        <v>10</v>
      </c>
      <c r="H173" s="4" t="s">
        <v>10</v>
      </c>
      <c r="I173" s="10">
        <f t="shared" si="5"/>
        <v>44400</v>
      </c>
      <c r="J173" s="25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>
        <v>44400</v>
      </c>
      <c r="AH173" s="13" t="s">
        <v>85</v>
      </c>
    </row>
    <row r="174" spans="1:34" ht="42" customHeight="1" x14ac:dyDescent="0.2">
      <c r="A174" s="26" t="s">
        <v>253</v>
      </c>
      <c r="B174" s="27" t="s">
        <v>14</v>
      </c>
      <c r="C174" s="28">
        <v>854</v>
      </c>
      <c r="D174" s="28">
        <v>85407</v>
      </c>
      <c r="E174" s="28">
        <v>6050</v>
      </c>
      <c r="F174" s="27" t="s">
        <v>66</v>
      </c>
      <c r="G174" s="4" t="s">
        <v>10</v>
      </c>
      <c r="H174" s="4" t="s">
        <v>10</v>
      </c>
      <c r="I174" s="10">
        <f t="shared" si="5"/>
        <v>20000</v>
      </c>
      <c r="J174" s="25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>
        <v>20000</v>
      </c>
      <c r="AH174" s="13" t="s">
        <v>85</v>
      </c>
    </row>
    <row r="175" spans="1:34" ht="42" customHeight="1" x14ac:dyDescent="0.2">
      <c r="A175" s="26" t="s">
        <v>255</v>
      </c>
      <c r="B175" s="27" t="s">
        <v>14</v>
      </c>
      <c r="C175" s="28">
        <v>900</v>
      </c>
      <c r="D175" s="28">
        <v>90015</v>
      </c>
      <c r="E175" s="28">
        <v>6050</v>
      </c>
      <c r="F175" s="27" t="s">
        <v>33</v>
      </c>
      <c r="G175" s="4" t="s">
        <v>10</v>
      </c>
      <c r="H175" s="4" t="s">
        <v>10</v>
      </c>
      <c r="I175" s="10">
        <f t="shared" si="5"/>
        <v>9600</v>
      </c>
      <c r="J175" s="25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>
        <v>9600</v>
      </c>
      <c r="AG175" s="13" t="s">
        <v>85</v>
      </c>
      <c r="AH175" s="13" t="s">
        <v>85</v>
      </c>
    </row>
    <row r="176" spans="1:34" ht="42" customHeight="1" x14ac:dyDescent="0.2">
      <c r="A176" s="26" t="s">
        <v>85</v>
      </c>
      <c r="B176" s="27" t="s">
        <v>85</v>
      </c>
      <c r="C176" s="28" t="s">
        <v>85</v>
      </c>
      <c r="D176" s="28" t="s">
        <v>85</v>
      </c>
      <c r="E176" s="28" t="s">
        <v>85</v>
      </c>
      <c r="F176" s="27" t="s">
        <v>85</v>
      </c>
      <c r="G176" s="4" t="s">
        <v>10</v>
      </c>
      <c r="H176" s="4" t="s">
        <v>10</v>
      </c>
      <c r="I176" s="10">
        <f t="shared" si="2"/>
        <v>0</v>
      </c>
      <c r="J176" s="25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9" t="s">
        <v>221</v>
      </c>
      <c r="B1" s="39"/>
      <c r="C1" s="35">
        <f>SUM(C3:C15)</f>
        <v>25863644.440000001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SUMIF(Dane!E3:E176,"2720",Dane!I3:I176)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SUMIF(Dane!E3:E176,"4210",Dane!I3:I176)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SUMIF(Dane!E3:E176,"4270",Dane!I3:I176)</f>
        <v>2379250</v>
      </c>
    </row>
    <row r="6" spans="1:3" ht="18" customHeight="1" x14ac:dyDescent="0.2">
      <c r="A6" s="31" t="s">
        <v>211</v>
      </c>
      <c r="B6" s="32" t="s">
        <v>206</v>
      </c>
      <c r="C6" s="33">
        <f>SUMIF(Dane!E3:E176,"4300",Dane!I3:I176)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SUMIF(Dane!E3:E176,"6010",Dane!I3:I176)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SUMIF(Dane!E3:E176,"6050",Dane!I3:I176)</f>
        <v>9526714.0499999989</v>
      </c>
    </row>
    <row r="9" spans="1:3" ht="18" customHeight="1" x14ac:dyDescent="0.2">
      <c r="A9" s="31" t="s">
        <v>214</v>
      </c>
      <c r="B9" s="34" t="s">
        <v>207</v>
      </c>
      <c r="C9" s="33">
        <f>SUMIF(Dane!E3:E176,"6057",Dane!I3:I176)</f>
        <v>5707260.4100000001</v>
      </c>
    </row>
    <row r="10" spans="1:3" ht="18" customHeight="1" x14ac:dyDescent="0.2">
      <c r="A10" s="31" t="s">
        <v>215</v>
      </c>
      <c r="B10" s="34" t="s">
        <v>207</v>
      </c>
      <c r="C10" s="33">
        <f>SUMIF(Dane!E3:E176,"6059",Dane!I3:I176)</f>
        <v>4075468.9799999995</v>
      </c>
    </row>
    <row r="11" spans="1:3" ht="18" customHeight="1" x14ac:dyDescent="0.2">
      <c r="A11" s="31" t="s">
        <v>216</v>
      </c>
      <c r="B11" s="34" t="s">
        <v>207</v>
      </c>
      <c r="C11" s="33">
        <f>SUMIF(Dane!E3:E176,"6060",Dane!I3:I176)</f>
        <v>648400</v>
      </c>
    </row>
    <row r="12" spans="1:3" ht="18" customHeight="1" x14ac:dyDescent="0.2">
      <c r="A12" s="31" t="s">
        <v>242</v>
      </c>
      <c r="B12" s="34" t="s">
        <v>207</v>
      </c>
      <c r="C12" s="33">
        <f>SUMIF(Dane!E3:E176,"6067",Dane!I3:I176)</f>
        <v>50144</v>
      </c>
    </row>
    <row r="13" spans="1:3" ht="18" customHeight="1" x14ac:dyDescent="0.2">
      <c r="A13" s="31" t="s">
        <v>243</v>
      </c>
      <c r="B13" s="34" t="s">
        <v>207</v>
      </c>
      <c r="C13" s="33">
        <f>SUMIF(Dane!E3:E176,"6069",Dane!I3:I176)</f>
        <v>8849</v>
      </c>
    </row>
    <row r="14" spans="1:3" ht="18" customHeight="1" x14ac:dyDescent="0.2">
      <c r="A14" s="31" t="s">
        <v>217</v>
      </c>
      <c r="B14" s="34" t="s">
        <v>207</v>
      </c>
      <c r="C14" s="33">
        <f>SUMIF(Dane!E3:E176,"6300",Dane!I3:I176)</f>
        <v>327500</v>
      </c>
    </row>
    <row r="15" spans="1:3" ht="18" customHeight="1" x14ac:dyDescent="0.2">
      <c r="A15" s="31" t="s">
        <v>218</v>
      </c>
      <c r="B15" s="34" t="s">
        <v>207</v>
      </c>
      <c r="C15" s="33">
        <f>SUMIF(Dane!E3:E176,"6800",Dane!I3:I176)</f>
        <v>300000</v>
      </c>
    </row>
    <row r="18" spans="1:3" ht="21" customHeight="1" x14ac:dyDescent="0.2">
      <c r="A18" s="39" t="s">
        <v>221</v>
      </c>
      <c r="B18" s="39"/>
      <c r="C18" s="35">
        <f>SUM(C20:C21)</f>
        <v>25863644.440000001</v>
      </c>
    </row>
    <row r="19" spans="1:3" x14ac:dyDescent="0.2">
      <c r="C19" s="30"/>
    </row>
    <row r="20" spans="1:3" ht="18" customHeight="1" x14ac:dyDescent="0.2">
      <c r="A20" s="31" t="s">
        <v>219</v>
      </c>
      <c r="B20" s="32" t="s">
        <v>206</v>
      </c>
      <c r="C20" s="33">
        <f>SUMIF(Info_1!B3:B15,"B",Info_1!C3:C15)</f>
        <v>2719308</v>
      </c>
    </row>
    <row r="21" spans="1:3" ht="18" customHeight="1" x14ac:dyDescent="0.2">
      <c r="A21" s="31" t="s">
        <v>220</v>
      </c>
      <c r="B21" s="34" t="s">
        <v>207</v>
      </c>
      <c r="C21" s="33">
        <f>SUMIF(Info_1!B3:B15,"M",Info_1!C3:C15)</f>
        <v>23144336.440000001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2018-06-24T17:53:26Z</cp:lastPrinted>
  <dcterms:created xsi:type="dcterms:W3CDTF">2008-10-09T17:29:33Z</dcterms:created>
  <dcterms:modified xsi:type="dcterms:W3CDTF">2018-07-28T08:10:03Z</dcterms:modified>
  <cp:category>Budżet 2018</cp:category>
</cp:coreProperties>
</file>