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3186BDBF-F6BE-4C47-966E-7145082260D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S21" i="1" l="1"/>
  <c r="AS17" i="1"/>
  <c r="AS9" i="1"/>
  <c r="AS14" i="1" s="1"/>
  <c r="AS8" i="1"/>
  <c r="AS3" i="1"/>
  <c r="C49" i="4"/>
  <c r="AR21" i="1"/>
  <c r="AR17" i="1"/>
  <c r="AR9" i="1"/>
  <c r="AR14" i="1" s="1"/>
  <c r="AR3" i="1"/>
  <c r="AR15" i="1" s="1"/>
  <c r="C48" i="4"/>
  <c r="AS15" i="1" l="1"/>
  <c r="AR8" i="1"/>
  <c r="AQ21" i="1"/>
  <c r="AQ17" i="1"/>
  <c r="AQ9" i="1"/>
  <c r="AQ14" i="1" s="1"/>
  <c r="AQ3" i="1"/>
  <c r="AQ15" i="1" s="1"/>
  <c r="C47" i="4"/>
  <c r="C25" i="3"/>
  <c r="AQ8" i="1" l="1"/>
  <c r="AP14" i="1"/>
  <c r="AP21" i="1"/>
  <c r="AP17" i="1"/>
  <c r="AP9" i="1"/>
  <c r="AP3" i="1"/>
  <c r="AP15" i="1" s="1"/>
  <c r="C46" i="4"/>
  <c r="AP8" i="1" l="1"/>
  <c r="AO21" i="1"/>
  <c r="AO17" i="1"/>
  <c r="AO9" i="1"/>
  <c r="AO14" i="1" s="1"/>
  <c r="AO3" i="1"/>
  <c r="C45" i="4"/>
  <c r="C24" i="3"/>
  <c r="AN21" i="1"/>
  <c r="AN17" i="1"/>
  <c r="AN14" i="1"/>
  <c r="AN9" i="1"/>
  <c r="AN3" i="1"/>
  <c r="AN15" i="1" s="1"/>
  <c r="C44" i="4"/>
  <c r="AM21" i="1"/>
  <c r="AM17" i="1"/>
  <c r="AM9" i="1"/>
  <c r="AM14" i="1" s="1"/>
  <c r="AM3" i="1"/>
  <c r="C43" i="4"/>
  <c r="C23" i="3"/>
  <c r="AL21" i="1"/>
  <c r="AL17" i="1"/>
  <c r="AL9" i="1"/>
  <c r="AL14" i="1" s="1"/>
  <c r="AL3" i="1"/>
  <c r="AL8" i="1" s="1"/>
  <c r="C42" i="4"/>
  <c r="AO15" i="1" l="1"/>
  <c r="AO8" i="1"/>
  <c r="AN8" i="1"/>
  <c r="AM15" i="1"/>
  <c r="AM8" i="1"/>
  <c r="AL15" i="1"/>
  <c r="AK21" i="1"/>
  <c r="AK17" i="1"/>
  <c r="AK9" i="1"/>
  <c r="AK14" i="1" s="1"/>
  <c r="AK8" i="1"/>
  <c r="AK3" i="1"/>
  <c r="C41" i="4"/>
  <c r="C22" i="3"/>
  <c r="AK15" i="1" l="1"/>
  <c r="AJ21" i="1"/>
  <c r="AJ17" i="1"/>
  <c r="AJ9" i="1"/>
  <c r="AJ14" i="1" s="1"/>
  <c r="AJ8" i="1"/>
  <c r="AJ3" i="1"/>
  <c r="AJ15" i="1" s="1"/>
  <c r="C40" i="4"/>
  <c r="AI21" i="1" l="1"/>
  <c r="AI17" i="1"/>
  <c r="AI14" i="1"/>
  <c r="AI9" i="1"/>
  <c r="AI3" i="1"/>
  <c r="AI15" i="1" s="1"/>
  <c r="C39" i="4"/>
  <c r="AI8" i="1" l="1"/>
  <c r="AH21" i="1"/>
  <c r="AH17" i="1"/>
  <c r="AH9" i="1"/>
  <c r="AH14" i="1" s="1"/>
  <c r="AH3" i="1"/>
  <c r="C38" i="4"/>
  <c r="C21" i="3"/>
  <c r="AH15" i="1" l="1"/>
  <c r="AH8" i="1"/>
  <c r="AG21" i="1"/>
  <c r="AG17" i="1"/>
  <c r="AG9" i="1"/>
  <c r="AG14" i="1" s="1"/>
  <c r="AG8" i="1"/>
  <c r="AG3" i="1"/>
  <c r="C37" i="4"/>
  <c r="AG15" i="1" l="1"/>
  <c r="AF21" i="1"/>
  <c r="AF17" i="1"/>
  <c r="AF9" i="1"/>
  <c r="AF14" i="1" s="1"/>
  <c r="AF3" i="1"/>
  <c r="C36" i="4"/>
  <c r="C20" i="3"/>
  <c r="AE21" i="1"/>
  <c r="AE17" i="1"/>
  <c r="AE9" i="1"/>
  <c r="AE14" i="1" s="1"/>
  <c r="AE8" i="1"/>
  <c r="AE3" i="1"/>
  <c r="C35" i="4"/>
  <c r="AD21" i="1"/>
  <c r="AD17" i="1"/>
  <c r="AD9" i="1"/>
  <c r="AD14" i="1" s="1"/>
  <c r="AD3" i="1"/>
  <c r="AD15" i="1" s="1"/>
  <c r="C34" i="4"/>
  <c r="C19" i="3"/>
  <c r="AC21" i="1"/>
  <c r="AC17" i="1"/>
  <c r="AC9" i="1"/>
  <c r="AC14" i="1" s="1"/>
  <c r="AC3" i="1"/>
  <c r="C33" i="4"/>
  <c r="AF15" i="1" l="1"/>
  <c r="AF8" i="1"/>
  <c r="AE15" i="1"/>
  <c r="AD8" i="1"/>
  <c r="AC15" i="1"/>
  <c r="AC8" i="1"/>
  <c r="AB21" i="1"/>
  <c r="AB17" i="1"/>
  <c r="AB9" i="1"/>
  <c r="AB14" i="1" s="1"/>
  <c r="AB3" i="1"/>
  <c r="C32" i="4"/>
  <c r="AA21" i="1"/>
  <c r="AA17" i="1"/>
  <c r="AA14" i="1"/>
  <c r="AA9" i="1"/>
  <c r="AA3" i="1"/>
  <c r="AA15" i="1" s="1"/>
  <c r="C31" i="4"/>
  <c r="AB15" i="1" l="1"/>
  <c r="AB8" i="1"/>
  <c r="AA8" i="1"/>
  <c r="Z21" i="1"/>
  <c r="Z17" i="1"/>
  <c r="Z9" i="1"/>
  <c r="Z14" i="1" s="1"/>
  <c r="Z3" i="1"/>
  <c r="Z15" i="1" l="1"/>
  <c r="Z8" i="1"/>
  <c r="C30" i="4"/>
  <c r="C18" i="3" l="1"/>
  <c r="Y21" i="1"/>
  <c r="Y17" i="1"/>
  <c r="Y9" i="1"/>
  <c r="Y14" i="1" s="1"/>
  <c r="Y3" i="1"/>
  <c r="Y8" i="1" s="1"/>
  <c r="C29" i="4"/>
  <c r="C17" i="3"/>
  <c r="X21" i="1"/>
  <c r="X17" i="1"/>
  <c r="X14" i="1"/>
  <c r="X9" i="1"/>
  <c r="X8" i="1"/>
  <c r="X3" i="1"/>
  <c r="X15" i="1" s="1"/>
  <c r="C28" i="4"/>
  <c r="Y15" i="1" l="1"/>
  <c r="W21" i="1"/>
  <c r="W17" i="1"/>
  <c r="W14" i="1"/>
  <c r="W9" i="1"/>
  <c r="W8" i="1"/>
  <c r="W3" i="1"/>
  <c r="W15" i="1" s="1"/>
  <c r="C27" i="4"/>
  <c r="C26" i="4" l="1"/>
  <c r="C25" i="4" l="1"/>
  <c r="V21" i="1"/>
  <c r="V17" i="1"/>
  <c r="V14" i="1"/>
  <c r="V9" i="1"/>
  <c r="V8" i="1"/>
  <c r="V3" i="1"/>
  <c r="V15" i="1" s="1"/>
  <c r="U21" i="1"/>
  <c r="U17" i="1"/>
  <c r="U9" i="1"/>
  <c r="U14" i="1" s="1"/>
  <c r="U3" i="1"/>
  <c r="U8" i="1" s="1"/>
  <c r="T21" i="1"/>
  <c r="T17" i="1"/>
  <c r="T9" i="1"/>
  <c r="T14" i="1" s="1"/>
  <c r="T3" i="1"/>
  <c r="C24" i="4"/>
  <c r="C16" i="3"/>
  <c r="T15" i="1" l="1"/>
  <c r="T8" i="1"/>
  <c r="U15" i="1"/>
  <c r="S21" i="1"/>
  <c r="S17" i="1"/>
  <c r="S9" i="1"/>
  <c r="S14" i="1" s="1"/>
  <c r="S8" i="1"/>
  <c r="S3" i="1"/>
  <c r="C23" i="4"/>
  <c r="C15" i="3"/>
  <c r="S15" i="1" l="1"/>
  <c r="R21" i="1"/>
  <c r="R17" i="1"/>
  <c r="R14" i="1"/>
  <c r="R9" i="1"/>
  <c r="R8" i="1"/>
  <c r="R3" i="1"/>
  <c r="R15" i="1" s="1"/>
  <c r="C22" i="4"/>
  <c r="C21" i="4" l="1"/>
  <c r="C14" i="3"/>
  <c r="Q21" i="1"/>
  <c r="Q17" i="1"/>
  <c r="Q9" i="1"/>
  <c r="Q14" i="1" s="1"/>
  <c r="Q8" i="1"/>
  <c r="Q3" i="1"/>
  <c r="P21" i="1"/>
  <c r="P17" i="1"/>
  <c r="P14" i="1"/>
  <c r="P9" i="1"/>
  <c r="P8" i="1"/>
  <c r="P3" i="1"/>
  <c r="P15" i="1" s="1"/>
  <c r="C20" i="4"/>
  <c r="C13" i="3"/>
  <c r="Q15" i="1" l="1"/>
  <c r="O21" i="1"/>
  <c r="O17" i="1"/>
  <c r="O9" i="1"/>
  <c r="O14" i="1" s="1"/>
  <c r="O3" i="1"/>
  <c r="O15" i="1" s="1"/>
  <c r="C19" i="4"/>
  <c r="O8" i="1" l="1"/>
  <c r="N21" i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<sst xmlns="http://schemas.openxmlformats.org/spreadsheetml/2006/main" count="184" uniqueCount="143">
  <si>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</si>
  <si>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</si>
  <si>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</si>
  <si>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</si>
  <si>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</si>
  <si>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</si>
  <si>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</si>
  <si>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</si>
  <si>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</si>
  <si>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</si>
  <si>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</si>
  <si>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</si>
  <si>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</si>
  <si>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</si>
  <si>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</si>
  <si>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</si>
  <si>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</si>
  <si>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</si>
  <si>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</si>
  <si>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</si>
  <si>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</si>
  <si>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</si>
  <si>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</si>
  <si>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</si>
  <si>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</si>
  <si>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</si>
  <si>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</si>
  <si>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</si>
  <si>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</si>
  <si>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</si>
  <si>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</si>
  <si>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</si>
  <si>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</si>
  <si>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</si>
  <si>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</si>
  <si>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</si>
  <si>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</si>
  <si>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</si>
  <si>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</si>
  <si>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</si>
  <si>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</si>
  <si>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</si>
  <si>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</si>
  <si>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</si>
  <si>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</si>
  <si>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</si>
  <si>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</si>
  <si>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</si>
  <si>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</si>
  <si>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</si>
  <si>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</si>
  <si>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</si>
  <si>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</si>
  <si>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</si>
  <si>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</si>
  <si>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</si>
  <si>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</si>
  <si>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</si>
  <si>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</si>
  <si>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</si>
  <si>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</si>
  <si>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</si>
  <si>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</si>
  <si>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</si>
  <si>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</si>
  <si>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</si>
  <si>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</si>
  <si>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</si>
  <si>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</si>
  <si>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</si>
  <si>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</si>
  <si>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</si>
  <si>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</si>
  <si>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</si>
  <si>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</si>
  <si>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</si>
  <si>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</si>
  <si>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</si>
  <si>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81/2019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</si>
  <si>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81</t>
    </r>
    <r>
      <rPr>
        <b/>
        <sz val="11"/>
        <color indexed="8"/>
        <rFont val="Czcionka tekstu podstawowego"/>
        <charset val="238"/>
      </rPr>
      <t xml:space="preserve">/2019
BSO
z dnia 13.05.2019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</si>
  <si>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90/2019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</si>
  <si>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/2019
BSO
z dnia 20.05.2019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</si>
  <si>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r>
      <t xml:space="preserve">URMSO
Nr VIII/73/2019
z dnia
27.03.2019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</si>
  <si>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VII/63/2019
z dnia
27.02.2019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</si>
  <si>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97/2019</t>
  </si>
  <si>
    <r>
      <t xml:space="preserve">URMSO
Nr X/104/2019
z dnia
29.05.2019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</si>
  <si>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99/2019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</si>
  <si>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99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</si>
  <si>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100/2019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</si>
  <si>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100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</si>
  <si>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t>Zarządzenie
Nr 120/2019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</si>
  <si>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</si>
  <si>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121/2019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</si>
  <si>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121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</si>
  <si>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122/2019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</si>
  <si>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122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</si>
  <si>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138/2019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</si>
  <si>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138</t>
    </r>
    <r>
      <rPr>
        <b/>
        <sz val="11"/>
        <color indexed="8"/>
        <rFont val="Czcionka tekstu podstawowego"/>
        <charset val="238"/>
      </rPr>
      <t xml:space="preserve">/2019
BSO
z dnia 8.07.2019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</si>
  <si>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143/2019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</si>
  <si>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143</t>
    </r>
    <r>
      <rPr>
        <b/>
        <sz val="11"/>
        <color indexed="8"/>
        <rFont val="Czcionka tekstu podstawowego"/>
        <charset val="238"/>
      </rPr>
      <t xml:space="preserve">/2019
BSO
z dnia 22.07.2019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</si>
  <si>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144/2019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</si>
  <si>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/2019
BSO
z dnia 29.07.2019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</t>
    </r>
  </si>
  <si>
    <t>Zarządzenie
Nr 152/2019</t>
  </si>
  <si>
    <r>
      <t xml:space="preserve">URMSO
Nr XIII/125/2019
z dnia
31.07.2019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rFont val="Czcionka tekstu podstawowego"/>
        <charset val="238"/>
      </rPr>
      <t>]</t>
    </r>
  </si>
  <si>
    <t>Zarządzenie
Nr 154/2019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</si>
  <si>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/2019
BSO
z dnia 5.08.2019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</si>
  <si>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159/2019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</si>
  <si>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/2019
BSO
z dnia 14.08.2019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</si>
  <si>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164/2019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</si>
  <si>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/2019
BSO
z dnia 29.08.2019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</si>
  <si>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171/2019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</si>
  <si>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/2019
BSO
z dnia 30.08.2019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</si>
  <si>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173/2019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</si>
  <si>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173</t>
    </r>
    <r>
      <rPr>
        <b/>
        <sz val="11"/>
        <color indexed="8"/>
        <rFont val="Czcionka tekstu podstawowego"/>
        <charset val="238"/>
      </rPr>
      <t xml:space="preserve">/2019
BSO
z dnia 12.09.2019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</si>
  <si>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r>
      <t xml:space="preserve">URMSO
Nr XIV/139/2019
z dnia
25.09.2019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rFont val="Czcionka tekstu podstawowego"/>
        <charset val="238"/>
      </rPr>
      <t>]</t>
    </r>
  </si>
  <si>
    <t>Zarządzenie
Nr 182/2019</t>
  </si>
  <si>
    <t>Zarządzenie
Nr 183/2019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</si>
  <si>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183</t>
    </r>
    <r>
      <rPr>
        <b/>
        <sz val="11"/>
        <color indexed="8"/>
        <rFont val="Czcionka tekstu podstawowego"/>
        <charset val="238"/>
      </rPr>
      <t xml:space="preserve">/2019
BSO
z dnia 26.09.2019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</t>
    </r>
  </si>
  <si>
    <t>Zarządzenie
Nr 184/2019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</si>
  <si>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184</t>
    </r>
    <r>
      <rPr>
        <b/>
        <sz val="11"/>
        <color indexed="8"/>
        <rFont val="Czcionka tekstu podstawowego"/>
        <charset val="238"/>
      </rPr>
      <t xml:space="preserve">/2019
BSO
z dnia 27.09.2019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</t>
    </r>
  </si>
  <si>
    <t>Zarządzenie
Nr 185/2019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</si>
  <si>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/2019
BSO
z dnia 30.09.2019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</si>
  <si>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t>Zarządzenie
Nr 186/2019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</si>
  <si>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/2019
BSO
z dnia 3.10.2019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</t>
    </r>
  </si>
  <si>
    <t>Zarządzenie
Nr 193/2019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</si>
  <si>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193</t>
    </r>
    <r>
      <rPr>
        <b/>
        <sz val="11"/>
        <color indexed="8"/>
        <rFont val="Czcionka tekstu podstawowego"/>
        <charset val="238"/>
      </rPr>
      <t xml:space="preserve">/2019
BSO
z dnia 10.10.2019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</t>
    </r>
  </si>
  <si>
    <t>Zarządzenie
Nr 195/2019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</si>
  <si>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/2019
BSO
z dnia 18.10.2019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</t>
    </r>
  </si>
  <si>
    <t>Zarządzenie
Nr 204/2019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</si>
  <si>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/2019
BSO
z dnia 24.10.2019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</t>
    </r>
  </si>
  <si>
    <r>
      <t xml:space="preserve">URMSO
Nr XV/147/2019
z dnia
30.10.2019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rFont val="Czcionka tekstu podstawowego"/>
        <charset val="238"/>
      </rPr>
      <t>]</t>
    </r>
  </si>
  <si>
    <t>Zarządzenie
Nr 207/2019</t>
  </si>
  <si>
    <t>Zarządzenie
Nr 205/2019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</si>
  <si>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205</t>
    </r>
    <r>
      <rPr>
        <b/>
        <sz val="11"/>
        <color indexed="8"/>
        <rFont val="Czcionka tekstu podstawowego"/>
        <charset val="238"/>
      </rPr>
      <t xml:space="preserve">/2019
BSO
z dnia 29.10.2019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</t>
    </r>
  </si>
  <si>
    <t>Zarządzenie
Nr 211/2019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</si>
  <si>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/2019
BSO
z dnia 15.11.2019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</t>
    </r>
  </si>
  <si>
    <t>Zarządzenie
Nr 212/2019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</si>
  <si>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/2019
BSO
z dnia 15.11.2019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</si>
  <si>
    <t>Zarządzenie
Nr 223/2019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</si>
  <si>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223</t>
    </r>
    <r>
      <rPr>
        <b/>
        <sz val="11"/>
        <color indexed="8"/>
        <rFont val="Czcionka tekstu podstawowego"/>
        <charset val="238"/>
      </rPr>
      <t xml:space="preserve">/2019
BSO
z dnia 28.11.2019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</t>
    </r>
  </si>
  <si>
    <t>Zarządzenie
Nr 229/2019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</si>
  <si>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/2019
BSO
z dnia 2.12.2019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</si>
  <si>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2.12.2019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</si>
</sst>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64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5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3" t="s">
        <v>27</v>
      </c>
      <c r="B2" s="63" t="s">
        <v>26</v>
      </c>
      <c r="C2" s="64" t="s">
        <v>25</v>
      </c>
      <c r="D2" s="65" t="s">
        <v>29</v>
      </c>
      <c r="E2" s="66"/>
      <c r="F2" s="67"/>
    </row>
    <row r="3" spans="1:6" s="20" customFormat="1" ht="38.25" customHeight="1">
      <c r="A3" s="63"/>
      <c r="B3" s="63"/>
      <c r="C3" s="64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144099323.81</v>
      </c>
      <c r="D5" s="21">
        <f>SUM(D6:D100)</f>
        <v>113310323</v>
      </c>
      <c r="E5" s="21">
        <f>SUM(E6:E100)</f>
        <v>30702040.809999999</v>
      </c>
      <c r="F5" s="21">
        <f>SUM(F6:F100)</f>
        <v>86960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62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67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72</v>
      </c>
      <c r="B11" s="56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76</v>
      </c>
      <c r="B12" s="56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  <row r="13" spans="1:6" ht="25.5">
      <c r="A13" s="33" t="s">
        <v>80</v>
      </c>
      <c r="B13" s="56">
        <v>43605</v>
      </c>
      <c r="C13" s="19">
        <f t="shared" ref="C13" si="6">SUM(D13:F13)</f>
        <v>583975.89</v>
      </c>
      <c r="D13" s="18">
        <v>0</v>
      </c>
      <c r="E13" s="18">
        <v>583975.89</v>
      </c>
      <c r="F13" s="18">
        <v>0</v>
      </c>
    </row>
    <row r="14" spans="1:6" ht="25.5">
      <c r="A14" s="33" t="s">
        <v>84</v>
      </c>
      <c r="B14" s="56">
        <v>43615</v>
      </c>
      <c r="C14" s="19">
        <f t="shared" ref="C14" si="7">SUM(D14:F14)</f>
        <v>451583</v>
      </c>
      <c r="D14" s="18">
        <v>451583</v>
      </c>
      <c r="E14" s="18">
        <v>0</v>
      </c>
      <c r="F14" s="18">
        <v>0</v>
      </c>
    </row>
    <row r="15" spans="1:6" ht="25.5">
      <c r="A15" s="33" t="s">
        <v>88</v>
      </c>
      <c r="B15" s="56">
        <v>43616</v>
      </c>
      <c r="C15" s="19">
        <f t="shared" ref="C15" si="8">SUM(D15:F15)</f>
        <v>5488.32</v>
      </c>
      <c r="D15" s="18">
        <v>0</v>
      </c>
      <c r="E15" s="18">
        <v>5488.32</v>
      </c>
      <c r="F15" s="18">
        <v>0</v>
      </c>
    </row>
    <row r="16" spans="1:6" ht="25.5">
      <c r="A16" s="33" t="s">
        <v>90</v>
      </c>
      <c r="B16" s="56">
        <v>43643</v>
      </c>
      <c r="C16" s="19">
        <f t="shared" ref="C16" si="9">SUM(D16:F16)</f>
        <v>468444.26</v>
      </c>
      <c r="D16" s="18">
        <v>259280</v>
      </c>
      <c r="E16" s="18">
        <v>209164.26</v>
      </c>
      <c r="F16" s="18">
        <v>0</v>
      </c>
    </row>
    <row r="17" spans="1:6" ht="25.5">
      <c r="A17" s="33" t="s">
        <v>100</v>
      </c>
      <c r="B17" s="56">
        <v>43675</v>
      </c>
      <c r="C17" s="19">
        <f t="shared" ref="C17" si="10">SUM(D17:F17)</f>
        <v>56983.45</v>
      </c>
      <c r="D17" s="18">
        <v>0</v>
      </c>
      <c r="E17" s="18">
        <v>6983.45</v>
      </c>
      <c r="F17" s="18">
        <v>50000</v>
      </c>
    </row>
    <row r="18" spans="1:6" ht="25.5">
      <c r="A18" s="33" t="s">
        <v>102</v>
      </c>
      <c r="B18" s="56">
        <v>43677</v>
      </c>
      <c r="C18" s="19">
        <f t="shared" ref="C18" si="11">SUM(D18:F18)</f>
        <v>2560000</v>
      </c>
      <c r="D18" s="18">
        <v>2560000</v>
      </c>
      <c r="E18" s="18">
        <v>0</v>
      </c>
      <c r="F18" s="18">
        <v>0</v>
      </c>
    </row>
    <row r="19" spans="1:6" ht="25.5">
      <c r="A19" s="33" t="s">
        <v>110</v>
      </c>
      <c r="B19" s="56">
        <v>43707</v>
      </c>
      <c r="C19" s="19">
        <f t="shared" ref="C19" si="12">SUM(D19:F19)</f>
        <v>779636.58</v>
      </c>
      <c r="D19" s="18">
        <v>73000</v>
      </c>
      <c r="E19" s="18">
        <v>706636.58</v>
      </c>
      <c r="F19" s="18">
        <v>0</v>
      </c>
    </row>
    <row r="20" spans="1:6" ht="25.5">
      <c r="A20" s="33" t="s">
        <v>115</v>
      </c>
      <c r="B20" s="56">
        <v>43734</v>
      </c>
      <c r="C20" s="19">
        <f t="shared" ref="C20" si="13">SUM(D20:F20)</f>
        <v>960135</v>
      </c>
      <c r="D20" s="18">
        <v>960135</v>
      </c>
      <c r="E20" s="18">
        <v>0</v>
      </c>
      <c r="F20" s="18">
        <v>0</v>
      </c>
    </row>
    <row r="21" spans="1:6" ht="25.5">
      <c r="A21" s="33" t="s">
        <v>118</v>
      </c>
      <c r="B21" s="56">
        <v>43735</v>
      </c>
      <c r="C21" s="19">
        <f t="shared" ref="C21" si="14">SUM(D21:F21)</f>
        <v>326783.63</v>
      </c>
      <c r="D21" s="18">
        <v>8870</v>
      </c>
      <c r="E21" s="18">
        <v>317913.63</v>
      </c>
      <c r="F21" s="18">
        <v>0</v>
      </c>
    </row>
    <row r="22" spans="1:6" ht="25.5">
      <c r="A22" s="33" t="s">
        <v>124</v>
      </c>
      <c r="B22" s="56">
        <v>43748</v>
      </c>
      <c r="C22" s="19">
        <f t="shared" ref="C22" si="15">SUM(D22:F22)</f>
        <v>2617590.04</v>
      </c>
      <c r="D22" s="18">
        <v>186000</v>
      </c>
      <c r="E22" s="18">
        <v>2431590.04</v>
      </c>
      <c r="F22" s="18">
        <v>0</v>
      </c>
    </row>
    <row r="23" spans="1:6" ht="25.5">
      <c r="A23" s="33" t="s">
        <v>128</v>
      </c>
      <c r="B23" s="56">
        <v>43762</v>
      </c>
      <c r="C23" s="19">
        <f t="shared" ref="C23" si="16">SUM(D23:F23)</f>
        <v>1104942.1299999999</v>
      </c>
      <c r="D23" s="18">
        <v>71508</v>
      </c>
      <c r="E23" s="18">
        <v>1033434.13</v>
      </c>
      <c r="F23" s="18">
        <v>0</v>
      </c>
    </row>
    <row r="24" spans="1:6" ht="25.5">
      <c r="A24" s="33" t="s">
        <v>131</v>
      </c>
      <c r="B24" s="56">
        <v>43769</v>
      </c>
      <c r="C24" s="19">
        <f t="shared" ref="C24" si="17">SUM(D24:F24)</f>
        <v>30000</v>
      </c>
      <c r="D24" s="18">
        <v>30000</v>
      </c>
      <c r="E24" s="18">
        <v>0</v>
      </c>
      <c r="F24" s="18">
        <v>0</v>
      </c>
    </row>
    <row r="25" spans="1:6" ht="25.5">
      <c r="A25" s="33" t="s">
        <v>136</v>
      </c>
      <c r="B25" s="56">
        <v>43784</v>
      </c>
      <c r="C25" s="19">
        <f t="shared" ref="C25" si="18">SUM(D25:F25)</f>
        <v>2351907.7799999998</v>
      </c>
      <c r="D25" s="18">
        <v>0</v>
      </c>
      <c r="E25" s="18">
        <v>2351907.7799999998</v>
      </c>
      <c r="F2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3" t="s">
        <v>27</v>
      </c>
      <c r="B2" s="63" t="s">
        <v>26</v>
      </c>
      <c r="C2" s="64" t="s">
        <v>25</v>
      </c>
      <c r="D2" s="65" t="s">
        <v>29</v>
      </c>
      <c r="E2" s="66"/>
      <c r="F2" s="67"/>
    </row>
    <row r="3" spans="1:6" s="20" customFormat="1" ht="38.25" customHeight="1">
      <c r="A3" s="63"/>
      <c r="B3" s="63"/>
      <c r="C3" s="64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158199323.80999994</v>
      </c>
      <c r="D5" s="21">
        <f>SUM(D6:D100)</f>
        <v>127375983</v>
      </c>
      <c r="E5" s="21">
        <f>SUM(E6:E100)</f>
        <v>30702040.809999999</v>
      </c>
      <c r="F5" s="21">
        <f>SUM(F6:F100)</f>
        <v>121300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62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65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67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68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70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72</v>
      </c>
      <c r="B16" s="56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74</v>
      </c>
      <c r="B17" s="56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6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  <row r="19" spans="1:6" ht="25.5">
      <c r="A19" s="33" t="s">
        <v>78</v>
      </c>
      <c r="B19" s="56">
        <v>43598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80</v>
      </c>
      <c r="B20" s="56">
        <v>43605</v>
      </c>
      <c r="C20" s="19">
        <f t="shared" ref="C20" si="13">SUM(D20:F20)</f>
        <v>583975.89</v>
      </c>
      <c r="D20" s="18">
        <v>0</v>
      </c>
      <c r="E20" s="18">
        <v>583975.89</v>
      </c>
      <c r="F20" s="18">
        <v>0</v>
      </c>
    </row>
    <row r="21" spans="1:6" ht="25.5">
      <c r="A21" s="33" t="s">
        <v>84</v>
      </c>
      <c r="B21" s="56">
        <v>43615</v>
      </c>
      <c r="C21" s="19">
        <f t="shared" ref="C21" si="14">SUM(D21:F21)</f>
        <v>2051583</v>
      </c>
      <c r="D21" s="18">
        <v>2051583</v>
      </c>
      <c r="E21" s="18">
        <v>0</v>
      </c>
      <c r="F21" s="18">
        <v>0</v>
      </c>
    </row>
    <row r="22" spans="1:6" ht="25.5">
      <c r="A22" s="33" t="s">
        <v>86</v>
      </c>
      <c r="B22" s="56">
        <v>43616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6">
        <v>43616</v>
      </c>
      <c r="C23" s="19">
        <f t="shared" ref="C23" si="16">SUM(D23:F23)</f>
        <v>5488.32</v>
      </c>
      <c r="D23" s="18">
        <v>0</v>
      </c>
      <c r="E23" s="18">
        <v>5488.32</v>
      </c>
      <c r="F23" s="18">
        <v>0</v>
      </c>
    </row>
    <row r="24" spans="1:6" ht="25.5">
      <c r="A24" s="33" t="s">
        <v>90</v>
      </c>
      <c r="B24" s="56">
        <v>43643</v>
      </c>
      <c r="C24" s="19">
        <f t="shared" ref="C24" si="17">SUM(D24:F24)</f>
        <v>468444.26</v>
      </c>
      <c r="D24" s="18">
        <v>259280</v>
      </c>
      <c r="E24" s="18">
        <v>209164.26</v>
      </c>
      <c r="F24" s="18">
        <v>0</v>
      </c>
    </row>
    <row r="25" spans="1:6" ht="25.5">
      <c r="A25" s="33" t="s">
        <v>92</v>
      </c>
      <c r="B25" s="56">
        <v>43643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94</v>
      </c>
      <c r="B26" s="56">
        <v>43643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3" t="s">
        <v>96</v>
      </c>
      <c r="B27" s="56">
        <v>43654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5.5">
      <c r="A28" s="33" t="s">
        <v>98</v>
      </c>
      <c r="B28" s="56">
        <v>43668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100</v>
      </c>
      <c r="B29" s="56">
        <v>43675</v>
      </c>
      <c r="C29" s="19">
        <f t="shared" ref="C29" si="22">SUM(D29:F29)</f>
        <v>56983.45</v>
      </c>
      <c r="D29" s="18">
        <v>0</v>
      </c>
      <c r="E29" s="18">
        <v>6983.45</v>
      </c>
      <c r="F29" s="18">
        <v>50000</v>
      </c>
    </row>
    <row r="30" spans="1:6" ht="25.5">
      <c r="A30" s="33" t="s">
        <v>102</v>
      </c>
      <c r="B30" s="56">
        <v>43677</v>
      </c>
      <c r="C30" s="19">
        <f t="shared" ref="C30" si="23">SUM(D30:F30)</f>
        <v>5560000</v>
      </c>
      <c r="D30" s="18">
        <v>5590000</v>
      </c>
      <c r="E30" s="18">
        <v>0</v>
      </c>
      <c r="F30" s="61">
        <v>-30000</v>
      </c>
    </row>
    <row r="31" spans="1:6" ht="25.5">
      <c r="A31" s="33" t="s">
        <v>104</v>
      </c>
      <c r="B31" s="56">
        <v>43682</v>
      </c>
      <c r="C31" s="19">
        <f t="shared" ref="C31" si="24">SUM(D31:F31)</f>
        <v>0</v>
      </c>
      <c r="D31" s="18">
        <v>0</v>
      </c>
      <c r="E31" s="18">
        <v>0</v>
      </c>
      <c r="F31" s="62">
        <v>0</v>
      </c>
    </row>
    <row r="32" spans="1:6" ht="25.5">
      <c r="A32" s="33" t="s">
        <v>106</v>
      </c>
      <c r="B32" s="56">
        <v>43691</v>
      </c>
      <c r="C32" s="19">
        <f t="shared" ref="C32" si="25">SUM(D32:F32)</f>
        <v>0</v>
      </c>
      <c r="D32" s="18">
        <v>0</v>
      </c>
      <c r="E32" s="18">
        <v>0</v>
      </c>
      <c r="F32" s="62">
        <v>0</v>
      </c>
    </row>
    <row r="33" spans="1:6" ht="25.5">
      <c r="A33" s="33" t="s">
        <v>108</v>
      </c>
      <c r="B33" s="56">
        <v>43706</v>
      </c>
      <c r="C33" s="19">
        <f t="shared" ref="C33" si="26">SUM(D33:F33)</f>
        <v>0</v>
      </c>
      <c r="D33" s="18">
        <v>0</v>
      </c>
      <c r="E33" s="18">
        <v>0</v>
      </c>
      <c r="F33" s="62">
        <v>0</v>
      </c>
    </row>
    <row r="34" spans="1:6" ht="25.5">
      <c r="A34" s="33" t="s">
        <v>110</v>
      </c>
      <c r="B34" s="56">
        <v>43707</v>
      </c>
      <c r="C34" s="19">
        <f t="shared" ref="C34" si="27">SUM(D34:F34)</f>
        <v>779636.58</v>
      </c>
      <c r="D34" s="18">
        <v>73000</v>
      </c>
      <c r="E34" s="18">
        <v>706636.58</v>
      </c>
      <c r="F34" s="62">
        <v>0</v>
      </c>
    </row>
    <row r="35" spans="1:6" ht="25.5">
      <c r="A35" s="33" t="s">
        <v>112</v>
      </c>
      <c r="B35" s="56">
        <v>43720</v>
      </c>
      <c r="C35" s="19">
        <f t="shared" ref="C35" si="28">SUM(D35:F35)</f>
        <v>0</v>
      </c>
      <c r="D35" s="18">
        <v>0</v>
      </c>
      <c r="E35" s="18">
        <v>0</v>
      </c>
      <c r="F35" s="62">
        <v>0</v>
      </c>
    </row>
    <row r="36" spans="1:6" ht="25.5">
      <c r="A36" s="33" t="s">
        <v>115</v>
      </c>
      <c r="B36" s="56">
        <v>43734</v>
      </c>
      <c r="C36" s="19">
        <f t="shared" ref="C36" si="29">SUM(D36:F36)</f>
        <v>960135</v>
      </c>
      <c r="D36" s="18">
        <v>940135</v>
      </c>
      <c r="E36" s="18">
        <v>0</v>
      </c>
      <c r="F36" s="62">
        <v>20000</v>
      </c>
    </row>
    <row r="37" spans="1:6" ht="25.5">
      <c r="A37" s="33" t="s">
        <v>116</v>
      </c>
      <c r="B37" s="56">
        <v>43734</v>
      </c>
      <c r="C37" s="19">
        <f t="shared" ref="C37" si="30">SUM(D37:F37)</f>
        <v>0</v>
      </c>
      <c r="D37" s="18">
        <v>0</v>
      </c>
      <c r="E37" s="18">
        <v>0</v>
      </c>
      <c r="F37" s="62">
        <v>0</v>
      </c>
    </row>
    <row r="38" spans="1:6" ht="25.5">
      <c r="A38" s="33" t="s">
        <v>118</v>
      </c>
      <c r="B38" s="56">
        <v>43735</v>
      </c>
      <c r="C38" s="19">
        <f t="shared" ref="C38" si="31">SUM(D38:F38)</f>
        <v>326783.63</v>
      </c>
      <c r="D38" s="18">
        <v>8870</v>
      </c>
      <c r="E38" s="18">
        <v>317913.63</v>
      </c>
      <c r="F38" s="62">
        <v>0</v>
      </c>
    </row>
    <row r="39" spans="1:6" ht="25.5">
      <c r="A39" s="33" t="s">
        <v>120</v>
      </c>
      <c r="B39" s="56">
        <v>43738</v>
      </c>
      <c r="C39" s="19">
        <f t="shared" ref="C39" si="32">SUM(D39:F39)</f>
        <v>0</v>
      </c>
      <c r="D39" s="18">
        <v>0</v>
      </c>
      <c r="E39" s="18">
        <v>0</v>
      </c>
      <c r="F39" s="62">
        <v>0</v>
      </c>
    </row>
    <row r="40" spans="1:6" ht="25.5">
      <c r="A40" s="33" t="s">
        <v>122</v>
      </c>
      <c r="B40" s="56">
        <v>43741</v>
      </c>
      <c r="C40" s="19">
        <f t="shared" ref="C40" si="33">SUM(D40:F40)</f>
        <v>0</v>
      </c>
      <c r="D40" s="18">
        <v>0</v>
      </c>
      <c r="E40" s="18">
        <v>0</v>
      </c>
      <c r="F40" s="62">
        <v>0</v>
      </c>
    </row>
    <row r="41" spans="1:6" ht="25.5">
      <c r="A41" s="33" t="s">
        <v>124</v>
      </c>
      <c r="B41" s="56">
        <v>43748</v>
      </c>
      <c r="C41" s="19">
        <f t="shared" ref="C41" si="34">SUM(D41:F41)</f>
        <v>2617590.04</v>
      </c>
      <c r="D41" s="18">
        <v>186000</v>
      </c>
      <c r="E41" s="18">
        <v>2431590.04</v>
      </c>
      <c r="F41" s="62">
        <v>0</v>
      </c>
    </row>
    <row r="42" spans="1:6" ht="25.5">
      <c r="A42" s="33" t="s">
        <v>126</v>
      </c>
      <c r="B42" s="56">
        <v>43756</v>
      </c>
      <c r="C42" s="19">
        <f t="shared" ref="C42" si="35">SUM(D42:F42)</f>
        <v>0</v>
      </c>
      <c r="D42" s="18">
        <v>0</v>
      </c>
      <c r="E42" s="18">
        <v>0</v>
      </c>
      <c r="F42" s="62">
        <v>0</v>
      </c>
    </row>
    <row r="43" spans="1:6" ht="25.5">
      <c r="A43" s="33" t="s">
        <v>128</v>
      </c>
      <c r="B43" s="56">
        <v>43762</v>
      </c>
      <c r="C43" s="19">
        <f t="shared" ref="C43" si="36">SUM(D43:F43)</f>
        <v>1104942.1299999999</v>
      </c>
      <c r="D43" s="18">
        <v>71508</v>
      </c>
      <c r="E43" s="18">
        <v>1033434.13</v>
      </c>
      <c r="F43" s="62">
        <v>0</v>
      </c>
    </row>
    <row r="44" spans="1:6" ht="25.5">
      <c r="A44" s="33" t="s">
        <v>132</v>
      </c>
      <c r="B44" s="56">
        <v>43767</v>
      </c>
      <c r="C44" s="19">
        <f t="shared" ref="C44" si="37">SUM(D44:F44)</f>
        <v>0</v>
      </c>
      <c r="D44" s="18">
        <v>0</v>
      </c>
      <c r="E44" s="18">
        <v>0</v>
      </c>
      <c r="F44" s="62">
        <v>0</v>
      </c>
    </row>
    <row r="45" spans="1:6" ht="25.5">
      <c r="A45" s="33" t="s">
        <v>131</v>
      </c>
      <c r="B45" s="56">
        <v>43769</v>
      </c>
      <c r="C45" s="19">
        <f t="shared" ref="C45" si="38">SUM(D45:F45)</f>
        <v>30000</v>
      </c>
      <c r="D45" s="18">
        <v>29700</v>
      </c>
      <c r="E45" s="18">
        <v>0</v>
      </c>
      <c r="F45" s="62">
        <v>300</v>
      </c>
    </row>
    <row r="46" spans="1:6" ht="25.5">
      <c r="A46" s="33" t="s">
        <v>134</v>
      </c>
      <c r="B46" s="56">
        <v>43784</v>
      </c>
      <c r="C46" s="19">
        <f t="shared" ref="C46" si="39">SUM(D46:F46)</f>
        <v>0</v>
      </c>
      <c r="D46" s="18">
        <v>0</v>
      </c>
      <c r="E46" s="18">
        <v>0</v>
      </c>
      <c r="F46" s="62">
        <v>0</v>
      </c>
    </row>
    <row r="47" spans="1:6" ht="25.5">
      <c r="A47" s="33" t="s">
        <v>136</v>
      </c>
      <c r="B47" s="56">
        <v>43784</v>
      </c>
      <c r="C47" s="19">
        <f t="shared" ref="C47" si="40">SUM(D47:F47)</f>
        <v>2351907.7799999998</v>
      </c>
      <c r="D47" s="18">
        <v>0</v>
      </c>
      <c r="E47" s="18">
        <v>2351907.7799999998</v>
      </c>
      <c r="F47" s="62">
        <v>0</v>
      </c>
    </row>
    <row r="48" spans="1:6" ht="25.5">
      <c r="A48" s="33" t="s">
        <v>138</v>
      </c>
      <c r="B48" s="56">
        <v>43797</v>
      </c>
      <c r="C48" s="19">
        <f t="shared" ref="C48" si="41">SUM(D48:F48)</f>
        <v>0</v>
      </c>
      <c r="D48" s="18">
        <v>0</v>
      </c>
      <c r="E48" s="18">
        <v>0</v>
      </c>
      <c r="F48" s="62">
        <v>0</v>
      </c>
    </row>
    <row r="49" spans="1:6" ht="25.5">
      <c r="A49" s="33" t="s">
        <v>140</v>
      </c>
      <c r="B49" s="56">
        <v>43801</v>
      </c>
      <c r="C49" s="19">
        <f t="shared" ref="C49" si="42">SUM(D49:F49)</f>
        <v>0</v>
      </c>
      <c r="D49" s="18">
        <v>0</v>
      </c>
      <c r="E49" s="18">
        <v>0</v>
      </c>
      <c r="F49" s="62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83</v>
      </c>
      <c r="G2" s="52" t="s">
        <v>63</v>
      </c>
      <c r="H2" s="52" t="s">
        <v>66</v>
      </c>
      <c r="I2" s="58" t="s">
        <v>82</v>
      </c>
      <c r="J2" s="52" t="s">
        <v>69</v>
      </c>
      <c r="K2" s="52" t="s">
        <v>71</v>
      </c>
      <c r="L2" s="52" t="s">
        <v>73</v>
      </c>
      <c r="M2" s="52" t="s">
        <v>75</v>
      </c>
      <c r="N2" s="52" t="s">
        <v>77</v>
      </c>
      <c r="O2" s="52" t="s">
        <v>79</v>
      </c>
      <c r="P2" s="52" t="s">
        <v>81</v>
      </c>
      <c r="Q2" s="58" t="s">
        <v>85</v>
      </c>
      <c r="R2" s="52" t="s">
        <v>87</v>
      </c>
      <c r="S2" s="52" t="s">
        <v>89</v>
      </c>
      <c r="T2" s="52" t="s">
        <v>91</v>
      </c>
      <c r="U2" s="52" t="s">
        <v>93</v>
      </c>
      <c r="V2" s="52" t="s">
        <v>95</v>
      </c>
      <c r="W2" s="52" t="s">
        <v>97</v>
      </c>
      <c r="X2" s="52" t="s">
        <v>99</v>
      </c>
      <c r="Y2" s="52" t="s">
        <v>101</v>
      </c>
      <c r="Z2" s="58" t="s">
        <v>103</v>
      </c>
      <c r="AA2" s="52" t="s">
        <v>105</v>
      </c>
      <c r="AB2" s="52" t="s">
        <v>107</v>
      </c>
      <c r="AC2" s="52" t="s">
        <v>109</v>
      </c>
      <c r="AD2" s="52" t="s">
        <v>111</v>
      </c>
      <c r="AE2" s="52" t="s">
        <v>113</v>
      </c>
      <c r="AF2" s="58" t="s">
        <v>114</v>
      </c>
      <c r="AG2" s="52" t="s">
        <v>117</v>
      </c>
      <c r="AH2" s="52" t="s">
        <v>119</v>
      </c>
      <c r="AI2" s="52" t="s">
        <v>121</v>
      </c>
      <c r="AJ2" s="52" t="s">
        <v>123</v>
      </c>
      <c r="AK2" s="52" t="s">
        <v>125</v>
      </c>
      <c r="AL2" s="52" t="s">
        <v>127</v>
      </c>
      <c r="AM2" s="52" t="s">
        <v>129</v>
      </c>
      <c r="AN2" s="52" t="s">
        <v>133</v>
      </c>
      <c r="AO2" s="58" t="s">
        <v>130</v>
      </c>
      <c r="AP2" s="52" t="s">
        <v>135</v>
      </c>
      <c r="AQ2" s="52" t="s">
        <v>137</v>
      </c>
      <c r="AR2" s="52" t="s">
        <v>139</v>
      </c>
      <c r="AS2" s="52" t="s">
        <v>141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142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:O3" si="6">SUM(N5:N6)</f>
        <v>32205</v>
      </c>
      <c r="O3" s="32">
        <f t="shared" si="6"/>
        <v>0</v>
      </c>
      <c r="P3" s="32">
        <f t="shared" ref="P3:R3" si="7">SUM(P5:P6)</f>
        <v>583975.89</v>
      </c>
      <c r="Q3" s="32">
        <f t="shared" si="7"/>
        <v>451583</v>
      </c>
      <c r="R3" s="32">
        <f t="shared" si="7"/>
        <v>0</v>
      </c>
      <c r="S3" s="32">
        <f t="shared" ref="S3:T3" si="8">SUM(S5:S6)</f>
        <v>5488.32</v>
      </c>
      <c r="T3" s="32">
        <f t="shared" si="8"/>
        <v>468444.26</v>
      </c>
      <c r="U3" s="32">
        <f t="shared" ref="U3:V3" si="9">SUM(U5:U6)</f>
        <v>0</v>
      </c>
      <c r="V3" s="32">
        <f t="shared" si="9"/>
        <v>0</v>
      </c>
      <c r="W3" s="32">
        <f t="shared" ref="W3:X3" si="10">SUM(W5:W6)</f>
        <v>0</v>
      </c>
      <c r="X3" s="32">
        <f t="shared" si="10"/>
        <v>0</v>
      </c>
      <c r="Y3" s="32">
        <f t="shared" ref="Y3:AB3" si="11">SUM(Y5:Y6)</f>
        <v>56983.45</v>
      </c>
      <c r="Z3" s="32">
        <f t="shared" si="11"/>
        <v>2560000</v>
      </c>
      <c r="AA3" s="32">
        <f t="shared" si="11"/>
        <v>0</v>
      </c>
      <c r="AB3" s="32">
        <f t="shared" si="11"/>
        <v>0</v>
      </c>
      <c r="AC3" s="32">
        <f t="shared" ref="AC3:AD3" si="12">SUM(AC5:AC6)</f>
        <v>0</v>
      </c>
      <c r="AD3" s="32">
        <f t="shared" si="12"/>
        <v>779636.58</v>
      </c>
      <c r="AE3" s="32">
        <f t="shared" ref="AE3:AF3" si="13">SUM(AE5:AE6)</f>
        <v>0</v>
      </c>
      <c r="AF3" s="32">
        <f t="shared" si="13"/>
        <v>960135</v>
      </c>
      <c r="AG3" s="32">
        <f t="shared" ref="AG3:AH3" si="14">SUM(AG5:AG6)</f>
        <v>0</v>
      </c>
      <c r="AH3" s="32">
        <f t="shared" si="14"/>
        <v>326783.63</v>
      </c>
      <c r="AI3" s="32">
        <f t="shared" ref="AI3:AJ3" si="15">SUM(AI5:AI6)</f>
        <v>0</v>
      </c>
      <c r="AJ3" s="32">
        <f t="shared" si="15"/>
        <v>0</v>
      </c>
      <c r="AK3" s="32">
        <f t="shared" ref="AK3:AL3" si="16">SUM(AK5:AK6)</f>
        <v>2617590.04</v>
      </c>
      <c r="AL3" s="32">
        <f t="shared" si="16"/>
        <v>0</v>
      </c>
      <c r="AM3" s="32">
        <f t="shared" ref="AM3:AO3" si="17">SUM(AM5:AM6)</f>
        <v>1104942.1299999999</v>
      </c>
      <c r="AN3" s="32">
        <f t="shared" si="17"/>
        <v>0</v>
      </c>
      <c r="AO3" s="32">
        <f t="shared" si="17"/>
        <v>30000</v>
      </c>
      <c r="AP3" s="32">
        <f t="shared" ref="AP3:AQ3" si="18">SUM(AP5:AP6)</f>
        <v>0</v>
      </c>
      <c r="AQ3" s="32">
        <f t="shared" si="18"/>
        <v>2351907.7799999998</v>
      </c>
      <c r="AR3" s="32">
        <f t="shared" ref="AR3:AS3" si="19">SUM(AR5:AR6)</f>
        <v>0</v>
      </c>
      <c r="AS3" s="32">
        <f t="shared" si="19"/>
        <v>0</v>
      </c>
      <c r="AT3" s="32"/>
      <c r="AU3" s="32"/>
      <c r="AV3" s="32"/>
      <c r="AW3" s="32"/>
      <c r="AX3" s="32"/>
      <c r="AY3" s="32"/>
      <c r="AZ3" s="32"/>
      <c r="BA3" s="32">
        <f>SUM(BA5:BA6)</f>
        <v>144099323.81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>
        <v>0</v>
      </c>
      <c r="P5" s="35">
        <v>583975.89</v>
      </c>
      <c r="Q5" s="35">
        <v>1122795</v>
      </c>
      <c r="R5" s="35">
        <v>0</v>
      </c>
      <c r="S5" s="35">
        <v>5488.32</v>
      </c>
      <c r="T5" s="35">
        <v>468444.26</v>
      </c>
      <c r="U5" s="35">
        <v>0</v>
      </c>
      <c r="V5" s="35">
        <v>0</v>
      </c>
      <c r="W5" s="35">
        <v>0</v>
      </c>
      <c r="X5" s="35">
        <v>0</v>
      </c>
      <c r="Y5" s="35">
        <v>56983.45</v>
      </c>
      <c r="Z5" s="35">
        <v>1000000</v>
      </c>
      <c r="AA5" s="35">
        <v>0</v>
      </c>
      <c r="AB5" s="35">
        <v>0</v>
      </c>
      <c r="AC5" s="35">
        <v>0</v>
      </c>
      <c r="AD5" s="35">
        <v>779636.58</v>
      </c>
      <c r="AE5" s="35">
        <v>0</v>
      </c>
      <c r="AF5" s="35">
        <v>621676</v>
      </c>
      <c r="AG5" s="35">
        <v>0</v>
      </c>
      <c r="AH5" s="35">
        <v>326783.63</v>
      </c>
      <c r="AI5" s="35">
        <v>0</v>
      </c>
      <c r="AJ5" s="35">
        <v>0</v>
      </c>
      <c r="AK5" s="35">
        <v>2617590.04</v>
      </c>
      <c r="AL5" s="35">
        <v>0</v>
      </c>
      <c r="AM5" s="35">
        <v>1104942.1299999999</v>
      </c>
      <c r="AN5" s="35">
        <v>0</v>
      </c>
      <c r="AO5" s="35">
        <v>30000</v>
      </c>
      <c r="AP5" s="35">
        <v>0</v>
      </c>
      <c r="AQ5" s="35">
        <v>2351907.7799999998</v>
      </c>
      <c r="AR5" s="35">
        <v>0</v>
      </c>
      <c r="AS5" s="35">
        <v>0</v>
      </c>
      <c r="AT5" s="35"/>
      <c r="AU5" s="35"/>
      <c r="AV5" s="35"/>
      <c r="AW5" s="35"/>
      <c r="AX5" s="35"/>
      <c r="AY5" s="35"/>
      <c r="AZ5" s="35"/>
      <c r="BA5" s="35">
        <f>SUM(B5:AZ5)</f>
        <v>131207076.81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57">
        <v>-671212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1560000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338459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0</v>
      </c>
      <c r="AR6" s="35">
        <v>0</v>
      </c>
      <c r="AS6" s="35">
        <v>0</v>
      </c>
      <c r="AT6" s="35"/>
      <c r="AU6" s="35"/>
      <c r="AV6" s="35"/>
      <c r="AW6" s="35"/>
      <c r="AX6" s="35"/>
      <c r="AY6" s="35"/>
      <c r="AZ6" s="35"/>
      <c r="BA6" s="35">
        <f>SUM(B6:AZ6)</f>
        <v>12892247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681000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3000000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/>
      <c r="AU7" s="36"/>
      <c r="AV7" s="36"/>
      <c r="AW7" s="36"/>
      <c r="AX7" s="36"/>
      <c r="AY7" s="36"/>
      <c r="AZ7" s="36"/>
      <c r="BA7" s="36">
        <f>SUM(B7:AZ7)</f>
        <v>15906000</v>
      </c>
    </row>
    <row r="8" spans="1:53" ht="27" customHeight="1" thickBot="1">
      <c r="A8" s="14" t="s">
        <v>3</v>
      </c>
      <c r="B8" s="15">
        <f t="shared" ref="B8:C8" si="20">SUM(B3,B7)</f>
        <v>143025000</v>
      </c>
      <c r="C8" s="37">
        <f t="shared" si="20"/>
        <v>0</v>
      </c>
      <c r="D8" s="37">
        <f t="shared" ref="D8:E8" si="21">SUM(D3,D7)</f>
        <v>4831.2299999999996</v>
      </c>
      <c r="E8" s="37">
        <f t="shared" si="21"/>
        <v>0</v>
      </c>
      <c r="F8" s="37">
        <f t="shared" ref="F8:G8" si="22">SUM(F3,F7)</f>
        <v>497000</v>
      </c>
      <c r="G8" s="37">
        <f t="shared" si="22"/>
        <v>2193</v>
      </c>
      <c r="H8" s="37">
        <f t="shared" ref="H8:I8" si="23">SUM(H3,H7)</f>
        <v>0</v>
      </c>
      <c r="I8" s="37">
        <f t="shared" si="23"/>
        <v>372444</v>
      </c>
      <c r="J8" s="37">
        <f t="shared" ref="J8:K8" si="24">SUM(J3,J7)</f>
        <v>0</v>
      </c>
      <c r="K8" s="37">
        <f t="shared" si="24"/>
        <v>0</v>
      </c>
      <c r="L8" s="37">
        <f t="shared" ref="L8:M8" si="25">SUM(L3,L7)</f>
        <v>93180.5</v>
      </c>
      <c r="M8" s="37">
        <f t="shared" si="25"/>
        <v>0</v>
      </c>
      <c r="N8" s="37">
        <f t="shared" ref="N8:O8" si="26">SUM(N3,N7)</f>
        <v>32205</v>
      </c>
      <c r="O8" s="37">
        <f t="shared" si="26"/>
        <v>0</v>
      </c>
      <c r="P8" s="37">
        <f t="shared" ref="P8:R8" si="27">SUM(P3,P7)</f>
        <v>583975.89</v>
      </c>
      <c r="Q8" s="37">
        <f t="shared" si="27"/>
        <v>1132583</v>
      </c>
      <c r="R8" s="37">
        <f t="shared" si="27"/>
        <v>0</v>
      </c>
      <c r="S8" s="37">
        <f t="shared" ref="S8:T8" si="28">SUM(S3,S7)</f>
        <v>5488.32</v>
      </c>
      <c r="T8" s="37">
        <f t="shared" si="28"/>
        <v>468444.26</v>
      </c>
      <c r="U8" s="37">
        <f t="shared" ref="U8:V8" si="29">SUM(U3,U7)</f>
        <v>0</v>
      </c>
      <c r="V8" s="37">
        <f t="shared" si="29"/>
        <v>0</v>
      </c>
      <c r="W8" s="37">
        <f t="shared" ref="W8:X8" si="30">SUM(W3,W7)</f>
        <v>0</v>
      </c>
      <c r="X8" s="37">
        <f t="shared" si="30"/>
        <v>0</v>
      </c>
      <c r="Y8" s="37">
        <f t="shared" ref="Y8:AB8" si="31">SUM(Y3,Y7)</f>
        <v>56983.45</v>
      </c>
      <c r="Z8" s="37">
        <f t="shared" si="31"/>
        <v>5560000</v>
      </c>
      <c r="AA8" s="37">
        <f t="shared" si="31"/>
        <v>0</v>
      </c>
      <c r="AB8" s="37">
        <f t="shared" si="31"/>
        <v>0</v>
      </c>
      <c r="AC8" s="37">
        <f t="shared" ref="AC8:AD8" si="32">SUM(AC3,AC7)</f>
        <v>0</v>
      </c>
      <c r="AD8" s="37">
        <f t="shared" si="32"/>
        <v>779636.58</v>
      </c>
      <c r="AE8" s="37">
        <f t="shared" ref="AE8:AF8" si="33">SUM(AE3,AE7)</f>
        <v>0</v>
      </c>
      <c r="AF8" s="37">
        <f t="shared" si="33"/>
        <v>960135</v>
      </c>
      <c r="AG8" s="37">
        <f t="shared" ref="AG8:AH8" si="34">SUM(AG3,AG7)</f>
        <v>0</v>
      </c>
      <c r="AH8" s="37">
        <f t="shared" si="34"/>
        <v>326783.63</v>
      </c>
      <c r="AI8" s="37">
        <f t="shared" ref="AI8:AJ8" si="35">SUM(AI3,AI7)</f>
        <v>0</v>
      </c>
      <c r="AJ8" s="37">
        <f t="shared" si="35"/>
        <v>0</v>
      </c>
      <c r="AK8" s="37">
        <f t="shared" ref="AK8:AL8" si="36">SUM(AK3,AK7)</f>
        <v>2617590.04</v>
      </c>
      <c r="AL8" s="37">
        <f t="shared" si="36"/>
        <v>0</v>
      </c>
      <c r="AM8" s="37">
        <f t="shared" ref="AM8:AO8" si="37">SUM(AM3,AM7)</f>
        <v>1104942.1299999999</v>
      </c>
      <c r="AN8" s="37">
        <f t="shared" si="37"/>
        <v>0</v>
      </c>
      <c r="AO8" s="37">
        <f t="shared" si="37"/>
        <v>30000</v>
      </c>
      <c r="AP8" s="37">
        <f t="shared" ref="AP8:AQ8" si="38">SUM(AP3,AP7)</f>
        <v>0</v>
      </c>
      <c r="AQ8" s="37">
        <f t="shared" si="38"/>
        <v>2351907.7799999998</v>
      </c>
      <c r="AR8" s="37">
        <f t="shared" ref="AR8:AS8" si="39">SUM(AR3,AR7)</f>
        <v>0</v>
      </c>
      <c r="AS8" s="37">
        <f t="shared" si="39"/>
        <v>0</v>
      </c>
      <c r="AT8" s="37"/>
      <c r="AU8" s="37"/>
      <c r="AV8" s="37"/>
      <c r="AW8" s="37"/>
      <c r="AX8" s="37"/>
      <c r="AY8" s="37"/>
      <c r="AZ8" s="37"/>
      <c r="BA8" s="37">
        <f>SUM(BA3,BA7)</f>
        <v>160005323.81</v>
      </c>
    </row>
    <row r="9" spans="1:53" ht="18" customHeight="1">
      <c r="A9" s="10" t="s">
        <v>4</v>
      </c>
      <c r="B9" s="11">
        <f t="shared" ref="B9:C9" si="40">SUM(B11:B12)</f>
        <v>140300000</v>
      </c>
      <c r="C9" s="38">
        <f t="shared" si="40"/>
        <v>0</v>
      </c>
      <c r="D9" s="38">
        <f t="shared" ref="D9:E9" si="41">SUM(D11:D12)</f>
        <v>4831.2299999999996</v>
      </c>
      <c r="E9" s="38">
        <f t="shared" si="41"/>
        <v>0</v>
      </c>
      <c r="F9" s="38">
        <f t="shared" ref="F9:G9" si="42">SUM(F11:F12)</f>
        <v>497000</v>
      </c>
      <c r="G9" s="38">
        <f t="shared" si="42"/>
        <v>2193</v>
      </c>
      <c r="H9" s="38">
        <f t="shared" ref="H9:I9" si="43">SUM(H11:H12)</f>
        <v>0</v>
      </c>
      <c r="I9" s="38">
        <f t="shared" si="43"/>
        <v>372444</v>
      </c>
      <c r="J9" s="38">
        <f t="shared" ref="J9:K9" si="44">SUM(J11:J12)</f>
        <v>0</v>
      </c>
      <c r="K9" s="38">
        <f t="shared" si="44"/>
        <v>0</v>
      </c>
      <c r="L9" s="38">
        <f t="shared" ref="L9:M9" si="45">SUM(L11:L12)</f>
        <v>93180.5</v>
      </c>
      <c r="M9" s="38">
        <f t="shared" si="45"/>
        <v>0</v>
      </c>
      <c r="N9" s="38">
        <f t="shared" ref="N9:O9" si="46">SUM(N11:N12)</f>
        <v>32205</v>
      </c>
      <c r="O9" s="38">
        <f t="shared" si="46"/>
        <v>0</v>
      </c>
      <c r="P9" s="38">
        <f t="shared" ref="P9:R9" si="47">SUM(P11:P12)</f>
        <v>583975.89</v>
      </c>
      <c r="Q9" s="38">
        <f t="shared" si="47"/>
        <v>2051583</v>
      </c>
      <c r="R9" s="38">
        <f t="shared" si="47"/>
        <v>0</v>
      </c>
      <c r="S9" s="38">
        <f t="shared" ref="S9:T9" si="48">SUM(S11:S12)</f>
        <v>5488.32</v>
      </c>
      <c r="T9" s="38">
        <f t="shared" si="48"/>
        <v>468444.26</v>
      </c>
      <c r="U9" s="38">
        <f t="shared" ref="U9:V9" si="49">SUM(U11:U12)</f>
        <v>0</v>
      </c>
      <c r="V9" s="38">
        <f t="shared" si="49"/>
        <v>0</v>
      </c>
      <c r="W9" s="38">
        <f t="shared" ref="W9:X9" si="50">SUM(W11:W12)</f>
        <v>0</v>
      </c>
      <c r="X9" s="38">
        <f t="shared" si="50"/>
        <v>0</v>
      </c>
      <c r="Y9" s="38">
        <f t="shared" ref="Y9:AB9" si="51">SUM(Y11:Y12)</f>
        <v>56983.45</v>
      </c>
      <c r="Z9" s="38">
        <f t="shared" si="51"/>
        <v>5560000</v>
      </c>
      <c r="AA9" s="38">
        <f t="shared" si="51"/>
        <v>0</v>
      </c>
      <c r="AB9" s="38">
        <f t="shared" si="51"/>
        <v>0</v>
      </c>
      <c r="AC9" s="38">
        <f t="shared" ref="AC9:AD9" si="52">SUM(AC11:AC12)</f>
        <v>0</v>
      </c>
      <c r="AD9" s="38">
        <f t="shared" si="52"/>
        <v>779636.58</v>
      </c>
      <c r="AE9" s="38">
        <f t="shared" ref="AE9:AF9" si="53">SUM(AE11:AE12)</f>
        <v>0</v>
      </c>
      <c r="AF9" s="38">
        <f t="shared" si="53"/>
        <v>960135</v>
      </c>
      <c r="AG9" s="38">
        <f t="shared" ref="AG9:AH9" si="54">SUM(AG11:AG12)</f>
        <v>0</v>
      </c>
      <c r="AH9" s="38">
        <f t="shared" si="54"/>
        <v>326783.63</v>
      </c>
      <c r="AI9" s="38">
        <f t="shared" ref="AI9:AJ9" si="55">SUM(AI11:AI12)</f>
        <v>0</v>
      </c>
      <c r="AJ9" s="38">
        <f t="shared" si="55"/>
        <v>0</v>
      </c>
      <c r="AK9" s="38">
        <f t="shared" ref="AK9:AL9" si="56">SUM(AK11:AK12)</f>
        <v>2617590.04</v>
      </c>
      <c r="AL9" s="38">
        <f t="shared" si="56"/>
        <v>0</v>
      </c>
      <c r="AM9" s="38">
        <f t="shared" ref="AM9:AO9" si="57">SUM(AM11:AM12)</f>
        <v>1104942.1299999999</v>
      </c>
      <c r="AN9" s="38">
        <f t="shared" si="57"/>
        <v>0</v>
      </c>
      <c r="AO9" s="38">
        <f t="shared" si="57"/>
        <v>30000</v>
      </c>
      <c r="AP9" s="38">
        <f t="shared" ref="AP9:AQ9" si="58">SUM(AP11:AP12)</f>
        <v>0</v>
      </c>
      <c r="AQ9" s="38">
        <f t="shared" si="58"/>
        <v>2351907.7799999998</v>
      </c>
      <c r="AR9" s="38">
        <f t="shared" ref="AR9:AS9" si="59">SUM(AR11:AR12)</f>
        <v>0</v>
      </c>
      <c r="AS9" s="38">
        <f t="shared" si="59"/>
        <v>0</v>
      </c>
      <c r="AT9" s="38"/>
      <c r="AU9" s="38"/>
      <c r="AV9" s="38"/>
      <c r="AW9" s="38"/>
      <c r="AX9" s="38"/>
      <c r="AY9" s="38"/>
      <c r="AZ9" s="38"/>
      <c r="BA9" s="38">
        <f>SUM(BA11:BA12)</f>
        <v>158199323.81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>
        <v>93180.5</v>
      </c>
      <c r="M11" s="57">
        <v>-1800</v>
      </c>
      <c r="N11" s="35">
        <v>32205</v>
      </c>
      <c r="O11" s="35">
        <v>0</v>
      </c>
      <c r="P11" s="35">
        <v>583975.89</v>
      </c>
      <c r="Q11" s="35">
        <v>759583</v>
      </c>
      <c r="R11" s="35">
        <v>0</v>
      </c>
      <c r="S11" s="35">
        <v>5488.32</v>
      </c>
      <c r="T11" s="35">
        <v>468444.26</v>
      </c>
      <c r="U11" s="35">
        <v>0</v>
      </c>
      <c r="V11" s="35">
        <v>0</v>
      </c>
      <c r="W11" s="35">
        <v>0</v>
      </c>
      <c r="X11" s="35">
        <v>0</v>
      </c>
      <c r="Y11" s="35">
        <v>56983.45</v>
      </c>
      <c r="Z11" s="35">
        <v>2470000</v>
      </c>
      <c r="AA11" s="35">
        <v>0</v>
      </c>
      <c r="AB11" s="35">
        <v>14800</v>
      </c>
      <c r="AC11" s="35">
        <v>0</v>
      </c>
      <c r="AD11" s="35">
        <v>779636.58</v>
      </c>
      <c r="AE11" s="57">
        <v>-42800</v>
      </c>
      <c r="AF11" s="35">
        <v>550135</v>
      </c>
      <c r="AG11" s="57">
        <v>-12283</v>
      </c>
      <c r="AH11" s="35">
        <v>326783.63</v>
      </c>
      <c r="AI11" s="35">
        <v>0</v>
      </c>
      <c r="AJ11" s="35">
        <v>5400</v>
      </c>
      <c r="AK11" s="35">
        <v>2617590.04</v>
      </c>
      <c r="AL11" s="35">
        <v>0</v>
      </c>
      <c r="AM11" s="35">
        <v>1104942.1299999999</v>
      </c>
      <c r="AN11" s="35">
        <v>0</v>
      </c>
      <c r="AO11" s="35">
        <v>35000</v>
      </c>
      <c r="AP11" s="35">
        <v>37780</v>
      </c>
      <c r="AQ11" s="35">
        <v>2351907.7799999998</v>
      </c>
      <c r="AR11" s="35">
        <v>0</v>
      </c>
      <c r="AS11" s="57">
        <v>-174800</v>
      </c>
      <c r="AT11" s="35"/>
      <c r="AU11" s="35"/>
      <c r="AV11" s="35"/>
      <c r="AW11" s="35"/>
      <c r="AX11" s="35"/>
      <c r="AY11" s="35"/>
      <c r="AZ11" s="35"/>
      <c r="BA11" s="35">
        <f>SUM(B11:AZ11)</f>
        <v>131959520.81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>
        <v>0</v>
      </c>
      <c r="P12" s="35">
        <v>0</v>
      </c>
      <c r="Q12" s="35">
        <v>1292000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3090000</v>
      </c>
      <c r="AA12" s="35">
        <v>0</v>
      </c>
      <c r="AB12" s="57">
        <v>-14800</v>
      </c>
      <c r="AC12" s="35">
        <v>0</v>
      </c>
      <c r="AD12" s="35">
        <v>0</v>
      </c>
      <c r="AE12" s="35">
        <v>42800</v>
      </c>
      <c r="AF12" s="35">
        <v>410000</v>
      </c>
      <c r="AG12" s="35">
        <v>12283</v>
      </c>
      <c r="AH12" s="35">
        <v>0</v>
      </c>
      <c r="AI12" s="35">
        <v>0</v>
      </c>
      <c r="AJ12" s="57">
        <v>-5400</v>
      </c>
      <c r="AK12" s="35">
        <v>0</v>
      </c>
      <c r="AL12" s="35">
        <v>0</v>
      </c>
      <c r="AM12" s="35">
        <v>0</v>
      </c>
      <c r="AN12" s="35">
        <v>0</v>
      </c>
      <c r="AO12" s="57">
        <v>-5000</v>
      </c>
      <c r="AP12" s="57">
        <v>-37780</v>
      </c>
      <c r="AQ12" s="35">
        <v>0</v>
      </c>
      <c r="AR12" s="35">
        <v>0</v>
      </c>
      <c r="AS12" s="35">
        <v>174800</v>
      </c>
      <c r="AT12" s="35"/>
      <c r="AU12" s="35"/>
      <c r="AV12" s="35"/>
      <c r="AW12" s="35"/>
      <c r="AX12" s="35"/>
      <c r="AY12" s="35"/>
      <c r="AZ12" s="35"/>
      <c r="BA12" s="35">
        <f>SUM(B12:AZ12)</f>
        <v>26239803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60">
        <v>-919000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0</v>
      </c>
      <c r="AO13" s="36">
        <v>0</v>
      </c>
      <c r="AP13" s="36">
        <v>0</v>
      </c>
      <c r="AQ13" s="36">
        <v>0</v>
      </c>
      <c r="AR13" s="36">
        <v>0</v>
      </c>
      <c r="AS13" s="36">
        <v>0</v>
      </c>
      <c r="AT13" s="36"/>
      <c r="AU13" s="36"/>
      <c r="AV13" s="36"/>
      <c r="AW13" s="36"/>
      <c r="AX13" s="36"/>
      <c r="AY13" s="36"/>
      <c r="AZ13" s="36"/>
      <c r="BA13" s="36">
        <f>SUM(B13:AZ13)</f>
        <v>1806000</v>
      </c>
    </row>
    <row r="14" spans="1:53" ht="27" customHeight="1" thickBot="1">
      <c r="A14" s="14" t="s">
        <v>3</v>
      </c>
      <c r="B14" s="15">
        <f t="shared" ref="B14:C14" si="60">SUM(B9,B13)</f>
        <v>143025000</v>
      </c>
      <c r="C14" s="37">
        <f t="shared" si="60"/>
        <v>0</v>
      </c>
      <c r="D14" s="37">
        <f t="shared" ref="D14:E14" si="61">SUM(D9,D13)</f>
        <v>4831.2299999999996</v>
      </c>
      <c r="E14" s="37">
        <f t="shared" si="61"/>
        <v>0</v>
      </c>
      <c r="F14" s="37">
        <f t="shared" ref="F14:G14" si="62">SUM(F9,F13)</f>
        <v>497000</v>
      </c>
      <c r="G14" s="37">
        <f t="shared" si="62"/>
        <v>2193</v>
      </c>
      <c r="H14" s="37">
        <f t="shared" ref="H14:I14" si="63">SUM(H9,H13)</f>
        <v>0</v>
      </c>
      <c r="I14" s="37">
        <f t="shared" si="63"/>
        <v>372444</v>
      </c>
      <c r="J14" s="37">
        <f t="shared" ref="J14:K14" si="64">SUM(J9,J13)</f>
        <v>0</v>
      </c>
      <c r="K14" s="37">
        <f t="shared" si="64"/>
        <v>0</v>
      </c>
      <c r="L14" s="37">
        <f t="shared" ref="L14:M14" si="65">SUM(L9,L13)</f>
        <v>93180.5</v>
      </c>
      <c r="M14" s="37">
        <f t="shared" si="65"/>
        <v>0</v>
      </c>
      <c r="N14" s="37">
        <f t="shared" ref="N14:O14" si="66">SUM(N9,N13)</f>
        <v>32205</v>
      </c>
      <c r="O14" s="37">
        <f t="shared" si="66"/>
        <v>0</v>
      </c>
      <c r="P14" s="37">
        <f t="shared" ref="P14:R14" si="67">SUM(P9,P13)</f>
        <v>583975.89</v>
      </c>
      <c r="Q14" s="37">
        <f t="shared" si="67"/>
        <v>1132583</v>
      </c>
      <c r="R14" s="37">
        <f t="shared" si="67"/>
        <v>0</v>
      </c>
      <c r="S14" s="37">
        <f t="shared" ref="S14:T14" si="68">SUM(S9,S13)</f>
        <v>5488.32</v>
      </c>
      <c r="T14" s="37">
        <f t="shared" si="68"/>
        <v>468444.26</v>
      </c>
      <c r="U14" s="37">
        <f t="shared" ref="U14:V14" si="69">SUM(U9,U13)</f>
        <v>0</v>
      </c>
      <c r="V14" s="37">
        <f t="shared" si="69"/>
        <v>0</v>
      </c>
      <c r="W14" s="37">
        <f t="shared" ref="W14:X14" si="70">SUM(W9,W13)</f>
        <v>0</v>
      </c>
      <c r="X14" s="37">
        <f t="shared" si="70"/>
        <v>0</v>
      </c>
      <c r="Y14" s="37">
        <f t="shared" ref="Y14:AB14" si="71">SUM(Y9,Y13)</f>
        <v>56983.45</v>
      </c>
      <c r="Z14" s="37">
        <f t="shared" si="71"/>
        <v>5560000</v>
      </c>
      <c r="AA14" s="37">
        <f t="shared" si="71"/>
        <v>0</v>
      </c>
      <c r="AB14" s="37">
        <f t="shared" si="71"/>
        <v>0</v>
      </c>
      <c r="AC14" s="37">
        <f t="shared" ref="AC14:AD14" si="72">SUM(AC9,AC13)</f>
        <v>0</v>
      </c>
      <c r="AD14" s="37">
        <f t="shared" si="72"/>
        <v>779636.58</v>
      </c>
      <c r="AE14" s="37">
        <f t="shared" ref="AE14:AF14" si="73">SUM(AE9,AE13)</f>
        <v>0</v>
      </c>
      <c r="AF14" s="37">
        <f t="shared" si="73"/>
        <v>960135</v>
      </c>
      <c r="AG14" s="37">
        <f t="shared" ref="AG14:AH14" si="74">SUM(AG9,AG13)</f>
        <v>0</v>
      </c>
      <c r="AH14" s="37">
        <f t="shared" si="74"/>
        <v>326783.63</v>
      </c>
      <c r="AI14" s="37">
        <f t="shared" ref="AI14:AJ14" si="75">SUM(AI9,AI13)</f>
        <v>0</v>
      </c>
      <c r="AJ14" s="37">
        <f t="shared" si="75"/>
        <v>0</v>
      </c>
      <c r="AK14" s="37">
        <f t="shared" ref="AK14:AL14" si="76">SUM(AK9,AK13)</f>
        <v>2617590.04</v>
      </c>
      <c r="AL14" s="37">
        <f t="shared" si="76"/>
        <v>0</v>
      </c>
      <c r="AM14" s="37">
        <f t="shared" ref="AM14:AO14" si="77">SUM(AM9,AM13)</f>
        <v>1104942.1299999999</v>
      </c>
      <c r="AN14" s="37">
        <f t="shared" si="77"/>
        <v>0</v>
      </c>
      <c r="AO14" s="37">
        <f t="shared" si="77"/>
        <v>30000</v>
      </c>
      <c r="AP14" s="37">
        <f>SUM(AP9,AP13)</f>
        <v>0</v>
      </c>
      <c r="AQ14" s="37">
        <f t="shared" ref="AQ14:AR14" si="78">SUM(AQ9,AQ13)</f>
        <v>2351907.7799999998</v>
      </c>
      <c r="AR14" s="37">
        <f t="shared" si="78"/>
        <v>0</v>
      </c>
      <c r="AS14" s="37">
        <f t="shared" ref="AS14" si="79">SUM(AS9,AS13)</f>
        <v>0</v>
      </c>
      <c r="AT14" s="37"/>
      <c r="AU14" s="37"/>
      <c r="AV14" s="37"/>
      <c r="AW14" s="37"/>
      <c r="AX14" s="37"/>
      <c r="AY14" s="37"/>
      <c r="AZ14" s="37"/>
      <c r="BA14" s="37">
        <f>SUM(BA9,BA13)</f>
        <v>160005323.81</v>
      </c>
    </row>
    <row r="15" spans="1:53" ht="18" customHeight="1">
      <c r="A15" s="12" t="s">
        <v>11</v>
      </c>
      <c r="B15" s="13">
        <f t="shared" ref="B15:C15" si="80">+B3-B9</f>
        <v>-9500000</v>
      </c>
      <c r="C15" s="39">
        <f t="shared" si="80"/>
        <v>0</v>
      </c>
      <c r="D15" s="39">
        <f t="shared" ref="D15:E15" si="81">+D3-D9</f>
        <v>0</v>
      </c>
      <c r="E15" s="39">
        <f t="shared" si="81"/>
        <v>0</v>
      </c>
      <c r="F15" s="39">
        <f t="shared" ref="F15:G15" si="82">+F3-F9</f>
        <v>0</v>
      </c>
      <c r="G15" s="39">
        <f t="shared" si="82"/>
        <v>0</v>
      </c>
      <c r="H15" s="39">
        <f t="shared" ref="H15:I15" si="83">+H3-H9</f>
        <v>0</v>
      </c>
      <c r="I15" s="39">
        <f t="shared" si="83"/>
        <v>0</v>
      </c>
      <c r="J15" s="39">
        <f t="shared" ref="J15:K15" si="84">+J3-J9</f>
        <v>0</v>
      </c>
      <c r="K15" s="39">
        <f t="shared" si="84"/>
        <v>0</v>
      </c>
      <c r="L15" s="39">
        <f t="shared" ref="L15:M15" si="85">+L3-L9</f>
        <v>0</v>
      </c>
      <c r="M15" s="39">
        <f t="shared" si="85"/>
        <v>0</v>
      </c>
      <c r="N15" s="39">
        <f t="shared" ref="N15:O15" si="86">+N3-N9</f>
        <v>0</v>
      </c>
      <c r="O15" s="39">
        <f t="shared" si="86"/>
        <v>0</v>
      </c>
      <c r="P15" s="39">
        <f t="shared" ref="P15:R15" si="87">+P3-P9</f>
        <v>0</v>
      </c>
      <c r="Q15" s="41">
        <f t="shared" si="87"/>
        <v>-1600000</v>
      </c>
      <c r="R15" s="39">
        <f t="shared" si="87"/>
        <v>0</v>
      </c>
      <c r="S15" s="39">
        <f t="shared" ref="S15:T15" si="88">+S3-S9</f>
        <v>0</v>
      </c>
      <c r="T15" s="39">
        <f t="shared" si="88"/>
        <v>0</v>
      </c>
      <c r="U15" s="39">
        <f t="shared" ref="U15:V15" si="89">+U3-U9</f>
        <v>0</v>
      </c>
      <c r="V15" s="39">
        <f t="shared" si="89"/>
        <v>0</v>
      </c>
      <c r="W15" s="39">
        <f t="shared" ref="W15:X15" si="90">+W3-W9</f>
        <v>0</v>
      </c>
      <c r="X15" s="39">
        <f t="shared" si="90"/>
        <v>0</v>
      </c>
      <c r="Y15" s="39">
        <f t="shared" ref="Y15:AB15" si="91">+Y3-Y9</f>
        <v>0</v>
      </c>
      <c r="Z15" s="41">
        <f t="shared" si="91"/>
        <v>-3000000</v>
      </c>
      <c r="AA15" s="39">
        <f t="shared" si="91"/>
        <v>0</v>
      </c>
      <c r="AB15" s="39">
        <f t="shared" si="91"/>
        <v>0</v>
      </c>
      <c r="AC15" s="39">
        <f t="shared" ref="AC15:AD15" si="92">+AC3-AC9</f>
        <v>0</v>
      </c>
      <c r="AD15" s="39">
        <f t="shared" si="92"/>
        <v>0</v>
      </c>
      <c r="AE15" s="39">
        <f t="shared" ref="AE15:AF15" si="93">+AE3-AE9</f>
        <v>0</v>
      </c>
      <c r="AF15" s="39">
        <f t="shared" si="93"/>
        <v>0</v>
      </c>
      <c r="AG15" s="39">
        <f t="shared" ref="AG15:AH15" si="94">+AG3-AG9</f>
        <v>0</v>
      </c>
      <c r="AH15" s="39">
        <f t="shared" si="94"/>
        <v>0</v>
      </c>
      <c r="AI15" s="39">
        <f t="shared" ref="AI15:AJ15" si="95">+AI3-AI9</f>
        <v>0</v>
      </c>
      <c r="AJ15" s="39">
        <f t="shared" si="95"/>
        <v>0</v>
      </c>
      <c r="AK15" s="39">
        <f t="shared" ref="AK15:AL15" si="96">+AK3-AK9</f>
        <v>0</v>
      </c>
      <c r="AL15" s="39">
        <f t="shared" si="96"/>
        <v>0</v>
      </c>
      <c r="AM15" s="39">
        <f t="shared" ref="AM15:AO15" si="97">+AM3-AM9</f>
        <v>0</v>
      </c>
      <c r="AN15" s="39">
        <f t="shared" si="97"/>
        <v>0</v>
      </c>
      <c r="AO15" s="39">
        <f t="shared" si="97"/>
        <v>0</v>
      </c>
      <c r="AP15" s="39">
        <f t="shared" ref="AP15:AQ15" si="98">+AP3-AP9</f>
        <v>0</v>
      </c>
      <c r="AQ15" s="39">
        <f t="shared" si="98"/>
        <v>0</v>
      </c>
      <c r="AR15" s="39">
        <f t="shared" ref="AR15:AS15" si="99">+AR3-AR9</f>
        <v>0</v>
      </c>
      <c r="AS15" s="39">
        <f t="shared" si="99"/>
        <v>0</v>
      </c>
      <c r="AT15" s="39"/>
      <c r="AU15" s="39"/>
      <c r="AV15" s="39"/>
      <c r="AW15" s="39"/>
      <c r="AX15" s="39"/>
      <c r="AY15" s="39"/>
      <c r="AZ15" s="39"/>
      <c r="BA15" s="41">
        <f>+BA3-BA9</f>
        <v>-14100000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100">SUM(B19:B20)</f>
        <v>1230000</v>
      </c>
      <c r="C17" s="44">
        <f t="shared" si="100"/>
        <v>0</v>
      </c>
      <c r="D17" s="44">
        <f t="shared" ref="D17:E17" si="101">SUM(D19:D20)</f>
        <v>0</v>
      </c>
      <c r="E17" s="44">
        <f t="shared" si="101"/>
        <v>0</v>
      </c>
      <c r="F17" s="44">
        <f t="shared" ref="F17:G17" si="102">SUM(F19:F20)</f>
        <v>0</v>
      </c>
      <c r="G17" s="44">
        <f t="shared" si="102"/>
        <v>0</v>
      </c>
      <c r="H17" s="44">
        <f t="shared" ref="H17:I17" si="103">SUM(H19:H20)</f>
        <v>0</v>
      </c>
      <c r="I17" s="44">
        <f t="shared" si="103"/>
        <v>0</v>
      </c>
      <c r="J17" s="44">
        <f t="shared" ref="J17:K17" si="104">SUM(J19:J20)</f>
        <v>0</v>
      </c>
      <c r="K17" s="59">
        <f t="shared" si="104"/>
        <v>-22000</v>
      </c>
      <c r="L17" s="44">
        <f t="shared" ref="L17:M17" si="105">SUM(L19:L20)</f>
        <v>0</v>
      </c>
      <c r="M17" s="44">
        <f t="shared" si="105"/>
        <v>0</v>
      </c>
      <c r="N17" s="44">
        <f t="shared" ref="N17:O17" si="106">SUM(N19:N20)</f>
        <v>0</v>
      </c>
      <c r="O17" s="44">
        <f t="shared" si="106"/>
        <v>0</v>
      </c>
      <c r="P17" s="44">
        <f t="shared" ref="P17:R17" si="107">SUM(P19:P20)</f>
        <v>0</v>
      </c>
      <c r="Q17" s="44">
        <f t="shared" si="107"/>
        <v>0</v>
      </c>
      <c r="R17" s="44">
        <f t="shared" si="107"/>
        <v>0</v>
      </c>
      <c r="S17" s="44">
        <f t="shared" ref="S17:T17" si="108">SUM(S19:S20)</f>
        <v>0</v>
      </c>
      <c r="T17" s="44">
        <f t="shared" si="108"/>
        <v>0</v>
      </c>
      <c r="U17" s="44">
        <f t="shared" ref="U17:V17" si="109">SUM(U19:U20)</f>
        <v>0</v>
      </c>
      <c r="V17" s="59">
        <f t="shared" si="109"/>
        <v>-259800</v>
      </c>
      <c r="W17" s="44">
        <f t="shared" ref="W17:X17" si="110">SUM(W19:W20)</f>
        <v>0</v>
      </c>
      <c r="X17" s="44">
        <f t="shared" si="110"/>
        <v>0</v>
      </c>
      <c r="Y17" s="44">
        <f t="shared" ref="Y17:AB17" si="111">SUM(Y19:Y20)</f>
        <v>0</v>
      </c>
      <c r="Z17" s="59">
        <f t="shared" si="111"/>
        <v>-190000</v>
      </c>
      <c r="AA17" s="59">
        <f t="shared" si="111"/>
        <v>-15324</v>
      </c>
      <c r="AB17" s="44">
        <f t="shared" si="111"/>
        <v>0</v>
      </c>
      <c r="AC17" s="44">
        <f t="shared" ref="AC17:AD17" si="112">SUM(AC19:AC20)</f>
        <v>0</v>
      </c>
      <c r="AD17" s="44">
        <f t="shared" si="112"/>
        <v>0</v>
      </c>
      <c r="AE17" s="44">
        <f t="shared" ref="AE17:AF17" si="113">SUM(AE19:AE20)</f>
        <v>0</v>
      </c>
      <c r="AF17" s="44">
        <f t="shared" si="113"/>
        <v>0</v>
      </c>
      <c r="AG17" s="44">
        <f t="shared" ref="AG17:AH17" si="114">SUM(AG19:AG20)</f>
        <v>0</v>
      </c>
      <c r="AH17" s="44">
        <f t="shared" si="114"/>
        <v>0</v>
      </c>
      <c r="AI17" s="44">
        <f t="shared" ref="AI17:AJ17" si="115">SUM(AI19:AI20)</f>
        <v>0</v>
      </c>
      <c r="AJ17" s="44">
        <f t="shared" si="115"/>
        <v>0</v>
      </c>
      <c r="AK17" s="44">
        <f t="shared" ref="AK17:AL17" si="116">SUM(AK19:AK20)</f>
        <v>0</v>
      </c>
      <c r="AL17" s="44">
        <f t="shared" si="116"/>
        <v>0</v>
      </c>
      <c r="AM17" s="44">
        <f t="shared" ref="AM17:AO17" si="117">SUM(AM19:AM20)</f>
        <v>0</v>
      </c>
      <c r="AN17" s="44">
        <f t="shared" si="117"/>
        <v>0</v>
      </c>
      <c r="AO17" s="44">
        <f t="shared" si="117"/>
        <v>0</v>
      </c>
      <c r="AP17" s="44">
        <f t="shared" ref="AP17:AQ17" si="118">SUM(AP19:AP20)</f>
        <v>0</v>
      </c>
      <c r="AQ17" s="44">
        <f t="shared" si="118"/>
        <v>0</v>
      </c>
      <c r="AR17" s="44">
        <f t="shared" ref="AR17:AS17" si="119">SUM(AR19:AR20)</f>
        <v>0</v>
      </c>
      <c r="AS17" s="44">
        <f t="shared" si="119"/>
        <v>0</v>
      </c>
      <c r="AT17" s="44"/>
      <c r="AU17" s="44"/>
      <c r="AV17" s="44"/>
      <c r="AW17" s="44"/>
      <c r="AX17" s="44"/>
      <c r="AY17" s="44"/>
      <c r="AZ17" s="44"/>
      <c r="BA17" s="44">
        <f>SUM(BA19:BA20)</f>
        <v>742876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57">
        <v>-188500</v>
      </c>
      <c r="W19" s="35">
        <v>0</v>
      </c>
      <c r="X19" s="35">
        <v>0</v>
      </c>
      <c r="Y19" s="35">
        <v>0</v>
      </c>
      <c r="Z19" s="57">
        <v>-190000</v>
      </c>
      <c r="AA19" s="57">
        <v>-15324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0</v>
      </c>
      <c r="AO19" s="35">
        <v>0</v>
      </c>
      <c r="AP19" s="35">
        <v>0</v>
      </c>
      <c r="AQ19" s="35">
        <v>0</v>
      </c>
      <c r="AR19" s="35">
        <v>0</v>
      </c>
      <c r="AS19" s="35">
        <v>0</v>
      </c>
      <c r="AT19" s="35"/>
      <c r="AU19" s="35"/>
      <c r="AV19" s="35"/>
      <c r="AW19" s="35"/>
      <c r="AX19" s="35"/>
      <c r="AY19" s="35"/>
      <c r="AZ19" s="35"/>
      <c r="BA19" s="35">
        <f>SUM(B19:AZ19)</f>
        <v>444176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57">
        <v>-71300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0</v>
      </c>
      <c r="AO20" s="35">
        <v>0</v>
      </c>
      <c r="AP20" s="35">
        <v>0</v>
      </c>
      <c r="AQ20" s="35">
        <v>0</v>
      </c>
      <c r="AR20" s="35">
        <v>0</v>
      </c>
      <c r="AS20" s="35">
        <v>0</v>
      </c>
      <c r="AT20" s="35"/>
      <c r="AU20" s="35"/>
      <c r="AV20" s="35"/>
      <c r="AW20" s="35"/>
      <c r="AX20" s="35"/>
      <c r="AY20" s="35"/>
      <c r="AZ20" s="35"/>
      <c r="BA20" s="35">
        <f>SUM(B20:AZ20)</f>
        <v>298700</v>
      </c>
    </row>
    <row r="21" spans="1:53" ht="18" customHeight="1">
      <c r="A21" s="42" t="s">
        <v>7</v>
      </c>
      <c r="B21" s="43">
        <f t="shared" ref="B21:G21" si="120">SUM(B23:B24)</f>
        <v>650000</v>
      </c>
      <c r="C21" s="44">
        <f t="shared" si="120"/>
        <v>0</v>
      </c>
      <c r="D21" s="44">
        <f t="shared" si="120"/>
        <v>0</v>
      </c>
      <c r="E21" s="44">
        <f t="shared" si="120"/>
        <v>0</v>
      </c>
      <c r="F21" s="44">
        <f t="shared" si="120"/>
        <v>0</v>
      </c>
      <c r="G21" s="44">
        <f t="shared" si="120"/>
        <v>0</v>
      </c>
      <c r="H21" s="44">
        <f t="shared" ref="H21:I21" si="121">SUM(H23:H24)</f>
        <v>0</v>
      </c>
      <c r="I21" s="44">
        <f t="shared" si="121"/>
        <v>0</v>
      </c>
      <c r="J21" s="44">
        <f t="shared" ref="J21:K21" si="122">SUM(J23:J24)</f>
        <v>0</v>
      </c>
      <c r="K21" s="59">
        <f t="shared" si="122"/>
        <v>-106700</v>
      </c>
      <c r="L21" s="44">
        <f t="shared" ref="L21:M21" si="123">SUM(L23:L24)</f>
        <v>0</v>
      </c>
      <c r="M21" s="44">
        <f t="shared" si="123"/>
        <v>0</v>
      </c>
      <c r="N21" s="44">
        <f t="shared" ref="N21:O21" si="124">SUM(N23:N24)</f>
        <v>0</v>
      </c>
      <c r="O21" s="44">
        <f t="shared" si="124"/>
        <v>0</v>
      </c>
      <c r="P21" s="44">
        <f t="shared" ref="P21:R21" si="125">SUM(P23:P24)</f>
        <v>0</v>
      </c>
      <c r="Q21" s="44">
        <f t="shared" si="125"/>
        <v>0</v>
      </c>
      <c r="R21" s="44">
        <f t="shared" si="125"/>
        <v>0</v>
      </c>
      <c r="S21" s="44">
        <f t="shared" ref="S21:T21" si="126">SUM(S23:S24)</f>
        <v>0</v>
      </c>
      <c r="T21" s="44">
        <f t="shared" si="126"/>
        <v>0</v>
      </c>
      <c r="U21" s="44">
        <f t="shared" ref="U21:V21" si="127">SUM(U23:U24)</f>
        <v>0</v>
      </c>
      <c r="V21" s="44">
        <f t="shared" si="127"/>
        <v>0</v>
      </c>
      <c r="W21" s="44">
        <f t="shared" ref="W21:X21" si="128">SUM(W23:W24)</f>
        <v>0</v>
      </c>
      <c r="X21" s="44">
        <f t="shared" si="128"/>
        <v>0</v>
      </c>
      <c r="Y21" s="44">
        <f t="shared" ref="Y21:AB21" si="129">SUM(Y23:Y24)</f>
        <v>0</v>
      </c>
      <c r="Z21" s="59">
        <f t="shared" si="129"/>
        <v>-300000</v>
      </c>
      <c r="AA21" s="44">
        <f t="shared" si="129"/>
        <v>0</v>
      </c>
      <c r="AB21" s="44">
        <f t="shared" si="129"/>
        <v>0</v>
      </c>
      <c r="AC21" s="44">
        <f t="shared" ref="AC21:AD21" si="130">SUM(AC23:AC24)</f>
        <v>0</v>
      </c>
      <c r="AD21" s="44">
        <f t="shared" si="130"/>
        <v>0</v>
      </c>
      <c r="AE21" s="44">
        <f t="shared" ref="AE21:AF21" si="131">SUM(AE23:AE24)</f>
        <v>0</v>
      </c>
      <c r="AF21" s="44">
        <f t="shared" si="131"/>
        <v>0</v>
      </c>
      <c r="AG21" s="44">
        <f t="shared" ref="AG21:AH21" si="132">SUM(AG23:AG24)</f>
        <v>0</v>
      </c>
      <c r="AH21" s="44">
        <f t="shared" si="132"/>
        <v>0</v>
      </c>
      <c r="AI21" s="44">
        <f t="shared" ref="AI21:AJ21" si="133">SUM(AI23:AI24)</f>
        <v>0</v>
      </c>
      <c r="AJ21" s="44">
        <f t="shared" si="133"/>
        <v>0</v>
      </c>
      <c r="AK21" s="44">
        <f t="shared" ref="AK21:AL21" si="134">SUM(AK23:AK24)</f>
        <v>0</v>
      </c>
      <c r="AL21" s="44">
        <f t="shared" si="134"/>
        <v>0</v>
      </c>
      <c r="AM21" s="44">
        <f t="shared" ref="AM21:AO21" si="135">SUM(AM23:AM24)</f>
        <v>0</v>
      </c>
      <c r="AN21" s="44">
        <f t="shared" si="135"/>
        <v>0</v>
      </c>
      <c r="AO21" s="44">
        <f t="shared" si="135"/>
        <v>0</v>
      </c>
      <c r="AP21" s="44">
        <f t="shared" ref="AP21:AQ21" si="136">SUM(AP23:AP24)</f>
        <v>0</v>
      </c>
      <c r="AQ21" s="44">
        <f t="shared" si="136"/>
        <v>0</v>
      </c>
      <c r="AR21" s="44">
        <f t="shared" ref="AR21:AS21" si="137">SUM(AR23:AR24)</f>
        <v>0</v>
      </c>
      <c r="AS21" s="44">
        <f t="shared" si="137"/>
        <v>0</v>
      </c>
      <c r="AT21" s="44"/>
      <c r="AU21" s="44"/>
      <c r="AV21" s="44"/>
      <c r="AW21" s="44"/>
      <c r="AX21" s="44"/>
      <c r="AY21" s="44"/>
      <c r="AZ21" s="44"/>
      <c r="BA21" s="44">
        <f>SUM(BA23:BA24)</f>
        <v>243300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0</v>
      </c>
      <c r="AO23" s="35">
        <v>0</v>
      </c>
      <c r="AP23" s="35">
        <v>0</v>
      </c>
      <c r="AQ23" s="35">
        <v>0</v>
      </c>
      <c r="AR23" s="35">
        <v>0</v>
      </c>
      <c r="AS23" s="35">
        <v>0</v>
      </c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57">
        <v>-300000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5">
        <v>0</v>
      </c>
      <c r="AJ24" s="35">
        <v>0</v>
      </c>
      <c r="AK24" s="35">
        <v>0</v>
      </c>
      <c r="AL24" s="35">
        <v>0</v>
      </c>
      <c r="AM24" s="35">
        <v>0</v>
      </c>
      <c r="AN24" s="35">
        <v>0</v>
      </c>
      <c r="AO24" s="35">
        <v>0</v>
      </c>
      <c r="AP24" s="35">
        <v>0</v>
      </c>
      <c r="AQ24" s="35">
        <v>0</v>
      </c>
      <c r="AR24" s="35">
        <v>0</v>
      </c>
      <c r="AS24" s="35">
        <v>0</v>
      </c>
      <c r="AT24" s="35"/>
      <c r="AU24" s="35"/>
      <c r="AV24" s="35"/>
      <c r="AW24" s="35"/>
      <c r="AX24" s="35"/>
      <c r="AY24" s="35"/>
      <c r="AZ24" s="35"/>
      <c r="BA24" s="35">
        <f>SUM(B24:AZ24)</f>
        <v>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2019-12-10T09:20:02Z</dcterms:modified>
  <cp:category>Budżet 2019</cp:category>
</cp:coreProperties>
</file>