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70473589-CBBA-46E0-BE9E-3DB78FB29795}" xr6:coauthVersionLast="40" xr6:coauthVersionMax="40" xr10:uidLastSave="{00000000-0000-0000-0000-000000000000}"/>
  <bookViews>
    <workbookView xWindow="120" yWindow="120" windowWidth="15180" windowHeight="8835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Dane!$A$2:$L$118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3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8" i="15"/>
  <c r="C6" i="16" l="1"/>
  <c r="C11" i="16"/>
  <c r="C10" i="16"/>
  <c r="C12" i="16"/>
  <c r="C9" i="16"/>
  <c r="C5" i="16"/>
  <c r="C8" i="16"/>
  <c r="C18" i="16" l="1"/>
  <c r="C19" i="16"/>
  <c r="C1" i="16"/>
  <c r="C16" i="16" l="1"/>
</calcChain>
</file>

<file path=xl/sharedStrings.xml><?xml version="1.0" encoding="utf-8"?>
<sst xmlns="http://schemas.openxmlformats.org/spreadsheetml/2006/main" count="981" uniqueCount="198">
  <si>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</si>
  <si>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</si>
  <si>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</si>
  <si>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</si>
  <si>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</si>
  <si>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</si>
  <si>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</si>
  <si>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</si>
  <si>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</si>
  <si>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</si>
  <si>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</si>
  <si>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</si>
  <si>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</si>
  <si>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</si>
  <si>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</si>
  <si>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</si>
  <si>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</si>
  <si>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</si>
  <si>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</si>
  <si>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</si>
  <si>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</si>
  <si>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</si>
  <si>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</si>
  <si>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</si>
  <si>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</si>
  <si>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</si>
  <si>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</si>
  <si>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</si>
  <si>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</si>
  <si>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</si>
  <si>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</si>
  <si>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</si>
  <si>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</si>
  <si>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</si>
  <si>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</si>
  <si>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</si>
  <si>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</si>
  <si>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</si>
  <si>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</si>
  <si>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</si>
  <si>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</si>
  <si>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</si>
  <si>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</si>
  <si>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</si>
  <si>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</si>
  <si>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</si>
  <si>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</si>
  <si>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</si>
  <si>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</si>
  <si>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</si>
  <si>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</si>
  <si>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</si>
  <si>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</si>
  <si>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</si>
  <si>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</si>
  <si>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</si>
  <si>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</si>
  <si>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</si>
  <si>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</si>
  <si>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</si>
  <si>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</si>
  <si>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</si>
  <si>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</si>
  <si>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</si>
  <si>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</si>
  <si>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</si>
  <si>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</si>
  <si>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</si>
  <si>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</si>
  <si>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</si>
  <si>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</si>
  <si>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</si>
  <si>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</si>
  <si>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</si>
  <si>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</si>
  <si>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</si>
  <si>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</si>
  <si>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</si>
  <si>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</si>
  <si>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</si>
  <si>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</si>
  <si>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INSTAGRAM: https://www.instagram.com/szuba76 | GOOGLE+: https://plus.google.com/+PiotrSzuba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</si>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</sst>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11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112</v>
      </c>
    </row>
    <row r="9" spans="2:4" ht="15.75" x14ac:dyDescent="0.25">
      <c r="B9" s="17" t="s">
        <v>113</v>
      </c>
    </row>
    <row r="10" spans="2:4" ht="15.75" x14ac:dyDescent="0.25">
      <c r="B10" s="17" t="s">
        <v>195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81</v>
      </c>
    </row>
    <row r="22" spans="4:4" x14ac:dyDescent="0.2">
      <c r="D22" s="22" t="s">
        <v>114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L118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12" width="20.7109375" style="21" customWidth="1"/>
    <col min="13" max="16384" width="9.140625" style="21"/>
  </cols>
  <sheetData>
    <row r="2" spans="1:12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116</v>
      </c>
      <c r="J2" s="11" t="s">
        <v>115</v>
      </c>
      <c r="K2" s="36" t="s">
        <v>197</v>
      </c>
      <c r="L2" s="23" t="s">
        <v>78</v>
      </c>
    </row>
    <row r="3" spans="1:12" ht="42" customHeight="1" x14ac:dyDescent="0.2">
      <c r="A3" s="6" t="s">
        <v>117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SUM(J3:L3)</f>
        <v>10000</v>
      </c>
      <c r="J3" s="12">
        <v>10000</v>
      </c>
      <c r="K3" s="13" t="s">
        <v>78</v>
      </c>
      <c r="L3" s="13" t="s">
        <v>78</v>
      </c>
    </row>
    <row r="4" spans="1:12" ht="42" customHeight="1" x14ac:dyDescent="0.2">
      <c r="A4" s="6" t="s">
        <v>118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</row>
    <row r="5" spans="1:12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450000</v>
      </c>
      <c r="J5" s="12">
        <v>450000</v>
      </c>
      <c r="K5" s="13" t="s">
        <v>78</v>
      </c>
      <c r="L5" s="13" t="s">
        <v>78</v>
      </c>
    </row>
    <row r="6" spans="1:12" ht="42" customHeight="1" x14ac:dyDescent="0.2">
      <c r="A6" s="6" t="s">
        <v>89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1300000</v>
      </c>
      <c r="J6" s="12">
        <v>1300000</v>
      </c>
      <c r="K6" s="13" t="s">
        <v>78</v>
      </c>
      <c r="L6" s="13" t="s">
        <v>78</v>
      </c>
    </row>
    <row r="7" spans="1:12" ht="42" customHeight="1" x14ac:dyDescent="0.2">
      <c r="A7" s="6" t="s">
        <v>90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3000000</v>
      </c>
      <c r="J7" s="12">
        <v>3000000</v>
      </c>
      <c r="K7" s="13" t="s">
        <v>78</v>
      </c>
      <c r="L7" s="13" t="s">
        <v>78</v>
      </c>
    </row>
    <row r="8" spans="1:12" ht="42" customHeight="1" x14ac:dyDescent="0.2">
      <c r="A8" s="6" t="s">
        <v>171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</row>
    <row r="9" spans="1:12" ht="42" customHeight="1" x14ac:dyDescent="0.2">
      <c r="A9" s="6" t="s">
        <v>119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</row>
    <row r="10" spans="1:12" ht="42" customHeight="1" x14ac:dyDescent="0.2">
      <c r="A10" s="6" t="s">
        <v>120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</row>
    <row r="11" spans="1:12" ht="42" customHeight="1" x14ac:dyDescent="0.2">
      <c r="A11" s="6" t="s">
        <v>172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</row>
    <row r="12" spans="1:12" ht="42" customHeight="1" x14ac:dyDescent="0.2">
      <c r="A12" s="6" t="s">
        <v>173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4094455</v>
      </c>
      <c r="J12" s="12">
        <v>4094455</v>
      </c>
      <c r="K12" s="13" t="s">
        <v>78</v>
      </c>
      <c r="L12" s="13" t="s">
        <v>78</v>
      </c>
    </row>
    <row r="13" spans="1:12" ht="42" customHeight="1" x14ac:dyDescent="0.2">
      <c r="A13" s="6" t="s">
        <v>121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</row>
    <row r="14" spans="1:12" ht="42" customHeight="1" x14ac:dyDescent="0.2">
      <c r="A14" s="6" t="s">
        <v>122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15000</v>
      </c>
      <c r="J14" s="12">
        <v>15000</v>
      </c>
      <c r="K14" s="13" t="s">
        <v>78</v>
      </c>
      <c r="L14" s="13" t="s">
        <v>78</v>
      </c>
    </row>
    <row r="15" spans="1:12" ht="42" customHeight="1" x14ac:dyDescent="0.2">
      <c r="A15" s="6" t="s">
        <v>123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4000</v>
      </c>
      <c r="J15" s="12">
        <v>4000</v>
      </c>
      <c r="K15" s="13" t="s">
        <v>78</v>
      </c>
      <c r="L15" s="13" t="s">
        <v>78</v>
      </c>
    </row>
    <row r="16" spans="1:12" ht="42" customHeight="1" x14ac:dyDescent="0.2">
      <c r="A16" s="6" t="s">
        <v>124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25000</v>
      </c>
      <c r="J16" s="12">
        <v>25000</v>
      </c>
      <c r="K16" s="13" t="s">
        <v>78</v>
      </c>
      <c r="L16" s="13" t="s">
        <v>78</v>
      </c>
    </row>
    <row r="17" spans="1:12" ht="42" customHeight="1" x14ac:dyDescent="0.2">
      <c r="A17" s="6" t="s">
        <v>125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</row>
    <row r="18" spans="1:12" ht="42" customHeight="1" x14ac:dyDescent="0.2">
      <c r="A18" s="6" t="s">
        <v>126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160000</v>
      </c>
      <c r="J18" s="12">
        <v>160000</v>
      </c>
      <c r="K18" s="13" t="s">
        <v>78</v>
      </c>
      <c r="L18" s="13" t="s">
        <v>78</v>
      </c>
    </row>
    <row r="19" spans="1:12" ht="42" customHeight="1" x14ac:dyDescent="0.2">
      <c r="A19" s="6" t="s">
        <v>127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350000</v>
      </c>
      <c r="J19" s="12">
        <v>350000</v>
      </c>
      <c r="K19" s="13" t="s">
        <v>78</v>
      </c>
      <c r="L19" s="13" t="s">
        <v>78</v>
      </c>
    </row>
    <row r="20" spans="1:12" ht="42" customHeight="1" x14ac:dyDescent="0.2">
      <c r="A20" s="6" t="s">
        <v>128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</row>
    <row r="21" spans="1:12" ht="42" customHeight="1" x14ac:dyDescent="0.2">
      <c r="A21" s="6" t="s">
        <v>129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</row>
    <row r="22" spans="1:12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610000</v>
      </c>
      <c r="J22" s="12">
        <v>610000</v>
      </c>
      <c r="K22" s="13" t="s">
        <v>78</v>
      </c>
      <c r="L22" s="13" t="s">
        <v>78</v>
      </c>
    </row>
    <row r="23" spans="1:12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</row>
    <row r="24" spans="1:12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</row>
    <row r="25" spans="1:12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</row>
    <row r="26" spans="1:12" ht="42" customHeight="1" x14ac:dyDescent="0.2">
      <c r="A26" s="6" t="s">
        <v>130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</row>
    <row r="27" spans="1:12" ht="42" customHeight="1" x14ac:dyDescent="0.2">
      <c r="A27" s="6" t="s">
        <v>131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</row>
    <row r="28" spans="1:12" ht="42" customHeight="1" x14ac:dyDescent="0.2">
      <c r="A28" s="7" t="s">
        <v>132</v>
      </c>
      <c r="B28" s="5" t="s">
        <v>14</v>
      </c>
      <c r="C28" s="8">
        <v>921</v>
      </c>
      <c r="D28" s="8">
        <v>92109</v>
      </c>
      <c r="E28" s="8" t="s">
        <v>133</v>
      </c>
      <c r="F28" s="4" t="s">
        <v>16</v>
      </c>
      <c r="G28" s="4" t="s">
        <v>19</v>
      </c>
      <c r="H28" s="4" t="s">
        <v>51</v>
      </c>
      <c r="I28" s="10">
        <f t="shared" si="0"/>
        <v>3000</v>
      </c>
      <c r="J28" s="12">
        <v>3000</v>
      </c>
      <c r="K28" s="13" t="s">
        <v>78</v>
      </c>
      <c r="L28" s="13" t="s">
        <v>78</v>
      </c>
    </row>
    <row r="29" spans="1:12" ht="42" customHeight="1" x14ac:dyDescent="0.2">
      <c r="A29" s="7" t="s">
        <v>132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14700</v>
      </c>
      <c r="J29" s="12">
        <v>14700</v>
      </c>
      <c r="K29" s="13" t="s">
        <v>78</v>
      </c>
      <c r="L29" s="13" t="s">
        <v>78</v>
      </c>
    </row>
    <row r="30" spans="1:12" ht="42" customHeight="1" x14ac:dyDescent="0.2">
      <c r="A30" s="6" t="s">
        <v>134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</row>
    <row r="31" spans="1:12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30000</v>
      </c>
      <c r="J31" s="12">
        <v>30000</v>
      </c>
      <c r="K31" s="13" t="s">
        <v>78</v>
      </c>
      <c r="L31" s="13" t="s">
        <v>78</v>
      </c>
    </row>
    <row r="32" spans="1:12" ht="42" customHeight="1" x14ac:dyDescent="0.2">
      <c r="A32" s="6" t="s">
        <v>135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100000</v>
      </c>
      <c r="J32" s="12">
        <v>100000</v>
      </c>
      <c r="K32" s="13" t="s">
        <v>78</v>
      </c>
      <c r="L32" s="13" t="s">
        <v>78</v>
      </c>
    </row>
    <row r="33" spans="1:12" ht="42" customHeight="1" x14ac:dyDescent="0.2">
      <c r="A33" s="6" t="s">
        <v>174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</row>
    <row r="34" spans="1:12" ht="42" customHeight="1" x14ac:dyDescent="0.2">
      <c r="A34" s="6" t="s">
        <v>136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SUM(J34:L34)</f>
        <v>18000</v>
      </c>
      <c r="J34" s="12">
        <v>18000</v>
      </c>
      <c r="K34" s="13" t="s">
        <v>78</v>
      </c>
      <c r="L34" s="13" t="s">
        <v>78</v>
      </c>
    </row>
    <row r="35" spans="1:12" ht="42" customHeight="1" x14ac:dyDescent="0.2">
      <c r="A35" s="6" t="s">
        <v>137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</row>
    <row r="36" spans="1:12" ht="42" customHeight="1" x14ac:dyDescent="0.2">
      <c r="A36" s="6" t="s">
        <v>138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</row>
    <row r="37" spans="1:12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</row>
    <row r="38" spans="1:12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27935.79</v>
      </c>
      <c r="J38" s="12">
        <v>27935.79</v>
      </c>
      <c r="K38" s="13" t="s">
        <v>78</v>
      </c>
      <c r="L38" s="13" t="s">
        <v>78</v>
      </c>
    </row>
    <row r="39" spans="1:12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80000</v>
      </c>
      <c r="J39" s="12">
        <v>80000</v>
      </c>
      <c r="K39" s="13" t="s">
        <v>78</v>
      </c>
      <c r="L39" s="13" t="s">
        <v>78</v>
      </c>
    </row>
    <row r="40" spans="1:12" ht="42" customHeight="1" x14ac:dyDescent="0.2">
      <c r="A40" s="6" t="s">
        <v>175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</row>
    <row r="41" spans="1:12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40000</v>
      </c>
      <c r="J41" s="12">
        <v>40000</v>
      </c>
      <c r="K41" s="13" t="s">
        <v>78</v>
      </c>
      <c r="L41" s="13" t="s">
        <v>78</v>
      </c>
    </row>
    <row r="42" spans="1:12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70000</v>
      </c>
      <c r="J42" s="12">
        <v>70000</v>
      </c>
      <c r="K42" s="13" t="s">
        <v>78</v>
      </c>
      <c r="L42" s="13" t="s">
        <v>78</v>
      </c>
    </row>
    <row r="43" spans="1:12" ht="42" customHeight="1" x14ac:dyDescent="0.2">
      <c r="A43" s="6" t="s">
        <v>176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</row>
    <row r="44" spans="1:12" ht="42" customHeight="1" x14ac:dyDescent="0.2">
      <c r="A44" s="6" t="s">
        <v>177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110000</v>
      </c>
      <c r="J44" s="12">
        <v>110000</v>
      </c>
      <c r="K44" s="13" t="s">
        <v>78</v>
      </c>
      <c r="L44" s="13" t="s">
        <v>78</v>
      </c>
    </row>
    <row r="45" spans="1:12" ht="42" customHeight="1" x14ac:dyDescent="0.2">
      <c r="A45" s="6" t="s">
        <v>139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140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</row>
    <row r="46" spans="1:12" ht="42" customHeight="1" x14ac:dyDescent="0.2">
      <c r="A46" s="6" t="s">
        <v>178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50000</v>
      </c>
      <c r="J46" s="12">
        <v>50000</v>
      </c>
      <c r="K46" s="13" t="s">
        <v>78</v>
      </c>
      <c r="L46" s="13" t="s">
        <v>78</v>
      </c>
    </row>
    <row r="47" spans="1:12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141</v>
      </c>
      <c r="F47" s="4" t="s">
        <v>33</v>
      </c>
      <c r="G47" s="4" t="s">
        <v>10</v>
      </c>
      <c r="H47" s="4" t="s">
        <v>10</v>
      </c>
      <c r="I47" s="10">
        <f t="shared" si="1"/>
        <v>500000</v>
      </c>
      <c r="J47" s="12">
        <v>2000000</v>
      </c>
      <c r="K47" s="35">
        <v>-1500000</v>
      </c>
      <c r="L47" s="13" t="s">
        <v>78</v>
      </c>
    </row>
    <row r="48" spans="1:12" ht="42" customHeight="1" x14ac:dyDescent="0.2">
      <c r="A48" s="6" t="s">
        <v>142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143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</row>
    <row r="49" spans="1:12" ht="42" customHeight="1" x14ac:dyDescent="0.2">
      <c r="A49" s="6" t="s">
        <v>179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</row>
    <row r="50" spans="1:12" ht="42" customHeight="1" x14ac:dyDescent="0.2">
      <c r="A50" s="6" t="s">
        <v>91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</row>
    <row r="51" spans="1:12" ht="42" customHeight="1" x14ac:dyDescent="0.2">
      <c r="A51" s="6" t="s">
        <v>180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</row>
    <row r="52" spans="1:12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8" t="s">
        <v>10</v>
      </c>
      <c r="H52" s="4" t="s">
        <v>10</v>
      </c>
      <c r="I52" s="10">
        <f t="shared" si="1"/>
        <v>100000</v>
      </c>
      <c r="J52" s="12">
        <v>100000</v>
      </c>
      <c r="K52" s="13" t="s">
        <v>78</v>
      </c>
      <c r="L52" s="13" t="s">
        <v>78</v>
      </c>
    </row>
    <row r="53" spans="1:12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</row>
    <row r="54" spans="1:12" ht="42" customHeight="1" x14ac:dyDescent="0.2">
      <c r="A54" s="6" t="s">
        <v>92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</row>
    <row r="55" spans="1:12" ht="42" customHeight="1" x14ac:dyDescent="0.2">
      <c r="A55" s="6" t="s">
        <v>181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235000</v>
      </c>
      <c r="J55" s="12">
        <v>235000</v>
      </c>
      <c r="K55" s="13" t="s">
        <v>78</v>
      </c>
      <c r="L55" s="13" t="s">
        <v>78</v>
      </c>
    </row>
    <row r="56" spans="1:12" ht="42" customHeight="1" x14ac:dyDescent="0.2">
      <c r="A56" s="6" t="s">
        <v>182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</row>
    <row r="57" spans="1:12" ht="42" customHeight="1" x14ac:dyDescent="0.2">
      <c r="A57" s="6" t="s">
        <v>144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25000</v>
      </c>
      <c r="J57" s="12">
        <v>25000</v>
      </c>
      <c r="K57" s="13" t="s">
        <v>78</v>
      </c>
      <c r="L57" s="13" t="s">
        <v>78</v>
      </c>
    </row>
    <row r="58" spans="1:12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</row>
    <row r="59" spans="1:12" ht="42" customHeight="1" x14ac:dyDescent="0.2">
      <c r="A59" s="6" t="s">
        <v>183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253000</v>
      </c>
      <c r="J59" s="12">
        <v>253000</v>
      </c>
      <c r="K59" s="13" t="s">
        <v>78</v>
      </c>
      <c r="L59" s="13" t="s">
        <v>78</v>
      </c>
    </row>
    <row r="60" spans="1:12" ht="42" customHeight="1" x14ac:dyDescent="0.2">
      <c r="A60" s="6" t="s">
        <v>145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</row>
    <row r="61" spans="1:12" ht="42" customHeight="1" x14ac:dyDescent="0.2">
      <c r="A61" s="6" t="s">
        <v>146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</row>
    <row r="62" spans="1:12" ht="42" customHeight="1" x14ac:dyDescent="0.2">
      <c r="A62" s="6" t="s">
        <v>184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</row>
    <row r="63" spans="1:12" ht="42" customHeight="1" x14ac:dyDescent="0.2">
      <c r="A63" s="6" t="s">
        <v>147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</row>
    <row r="64" spans="1:12" ht="42" customHeight="1" x14ac:dyDescent="0.2">
      <c r="A64" s="6" t="s">
        <v>148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</row>
    <row r="65" spans="1:12" ht="42" customHeight="1" x14ac:dyDescent="0.2">
      <c r="A65" s="6" t="s">
        <v>149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</row>
    <row r="66" spans="1:12" ht="42" customHeight="1" x14ac:dyDescent="0.2">
      <c r="A66" s="6" t="s">
        <v>185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SUM(J66:L66)</f>
        <v>85000</v>
      </c>
      <c r="J66" s="12">
        <v>85000</v>
      </c>
      <c r="K66" s="13" t="s">
        <v>78</v>
      </c>
      <c r="L66" s="13" t="s">
        <v>78</v>
      </c>
    </row>
    <row r="67" spans="1:12" ht="42" customHeight="1" x14ac:dyDescent="0.2">
      <c r="A67" s="6" t="s">
        <v>186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150</v>
      </c>
      <c r="G67" s="4" t="s">
        <v>10</v>
      </c>
      <c r="H67" s="4" t="s">
        <v>10</v>
      </c>
      <c r="I67" s="10">
        <f t="shared" si="2"/>
        <v>100000</v>
      </c>
      <c r="J67" s="12">
        <v>100000</v>
      </c>
      <c r="K67" s="13" t="s">
        <v>78</v>
      </c>
      <c r="L67" s="13" t="s">
        <v>78</v>
      </c>
    </row>
    <row r="68" spans="1:12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50000</v>
      </c>
      <c r="J68" s="12">
        <v>50000</v>
      </c>
      <c r="K68" s="13" t="s">
        <v>78</v>
      </c>
      <c r="L68" s="13" t="s">
        <v>78</v>
      </c>
    </row>
    <row r="69" spans="1:12" ht="42" customHeight="1" x14ac:dyDescent="0.2">
      <c r="A69" s="6" t="s">
        <v>187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20000</v>
      </c>
      <c r="J69" s="12">
        <v>20000</v>
      </c>
      <c r="K69" s="13" t="s">
        <v>78</v>
      </c>
      <c r="L69" s="13" t="s">
        <v>78</v>
      </c>
    </row>
    <row r="70" spans="1:12" ht="42" customHeight="1" x14ac:dyDescent="0.2">
      <c r="A70" s="6" t="s">
        <v>151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</row>
    <row r="71" spans="1:12" ht="42" customHeight="1" x14ac:dyDescent="0.2">
      <c r="A71" s="6" t="s">
        <v>152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</row>
    <row r="72" spans="1:12" ht="42" customHeight="1" x14ac:dyDescent="0.2">
      <c r="A72" s="6" t="s">
        <v>153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</row>
    <row r="73" spans="1:12" ht="42" customHeight="1" x14ac:dyDescent="0.2">
      <c r="A73" s="6" t="s">
        <v>154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83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</row>
    <row r="74" spans="1:12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</row>
    <row r="75" spans="1:12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</row>
    <row r="76" spans="1:12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</row>
    <row r="77" spans="1:12" ht="42" customHeight="1" x14ac:dyDescent="0.2">
      <c r="A77" s="6" t="s">
        <v>84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</row>
    <row r="78" spans="1:12" ht="42" customHeight="1" x14ac:dyDescent="0.2">
      <c r="A78" s="6" t="s">
        <v>155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</row>
    <row r="79" spans="1:12" ht="42" customHeight="1" x14ac:dyDescent="0.2">
      <c r="A79" s="7" t="s">
        <v>93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</row>
    <row r="80" spans="1:12" ht="42" customHeight="1" x14ac:dyDescent="0.2">
      <c r="A80" s="7" t="s">
        <v>93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</row>
    <row r="81" spans="1:12" ht="42" customHeight="1" x14ac:dyDescent="0.2">
      <c r="A81" s="7" t="s">
        <v>93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</row>
    <row r="82" spans="1:12" ht="42" customHeight="1" x14ac:dyDescent="0.2">
      <c r="A82" s="7" t="s">
        <v>85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</row>
    <row r="83" spans="1:12" ht="42" customHeight="1" x14ac:dyDescent="0.2">
      <c r="A83" s="7" t="s">
        <v>85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</row>
    <row r="84" spans="1:12" ht="42" customHeight="1" x14ac:dyDescent="0.2">
      <c r="A84" s="7" t="s">
        <v>85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</row>
    <row r="85" spans="1:12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370000</v>
      </c>
      <c r="J85" s="12">
        <v>370000</v>
      </c>
      <c r="K85" s="13" t="s">
        <v>78</v>
      </c>
      <c r="L85" s="13" t="s">
        <v>78</v>
      </c>
    </row>
    <row r="86" spans="1:12" ht="42" customHeight="1" x14ac:dyDescent="0.2">
      <c r="A86" s="6" t="s">
        <v>111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120000</v>
      </c>
      <c r="J86" s="12">
        <v>120000</v>
      </c>
      <c r="K86" s="13" t="s">
        <v>78</v>
      </c>
      <c r="L86" s="13" t="s">
        <v>78</v>
      </c>
    </row>
    <row r="87" spans="1:12" ht="42" customHeight="1" x14ac:dyDescent="0.2">
      <c r="A87" s="6" t="s">
        <v>156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250000</v>
      </c>
      <c r="J87" s="12">
        <v>250000</v>
      </c>
      <c r="K87" s="13" t="s">
        <v>78</v>
      </c>
      <c r="L87" s="13" t="s">
        <v>78</v>
      </c>
    </row>
    <row r="88" spans="1:12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</row>
    <row r="89" spans="1:12" ht="42" customHeight="1" x14ac:dyDescent="0.2">
      <c r="A89" s="6" t="s">
        <v>86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175000</v>
      </c>
      <c r="J89" s="12">
        <v>175000</v>
      </c>
      <c r="K89" s="13" t="s">
        <v>78</v>
      </c>
      <c r="L89" s="13" t="s">
        <v>78</v>
      </c>
    </row>
    <row r="90" spans="1:12" ht="42" customHeight="1" x14ac:dyDescent="0.2">
      <c r="A90" s="6" t="s">
        <v>157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100000</v>
      </c>
      <c r="J90" s="12">
        <v>100000</v>
      </c>
      <c r="K90" s="13" t="s">
        <v>78</v>
      </c>
      <c r="L90" s="13" t="s">
        <v>78</v>
      </c>
    </row>
    <row r="91" spans="1:12" ht="42" customHeight="1" x14ac:dyDescent="0.2">
      <c r="A91" s="6" t="s">
        <v>188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</row>
    <row r="92" spans="1:12" ht="42" customHeight="1" x14ac:dyDescent="0.2">
      <c r="A92" s="6" t="s">
        <v>189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</row>
    <row r="93" spans="1:12" ht="42" customHeight="1" x14ac:dyDescent="0.2">
      <c r="A93" s="6" t="s">
        <v>158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</row>
    <row r="94" spans="1:12" ht="42" customHeight="1" x14ac:dyDescent="0.2">
      <c r="A94" s="6" t="s">
        <v>159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50000</v>
      </c>
      <c r="J94" s="12">
        <v>50000</v>
      </c>
      <c r="K94" s="13" t="s">
        <v>78</v>
      </c>
      <c r="L94" s="13" t="s">
        <v>78</v>
      </c>
    </row>
    <row r="95" spans="1:12" ht="42" customHeight="1" x14ac:dyDescent="0.2">
      <c r="A95" s="6" t="s">
        <v>160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</row>
    <row r="96" spans="1:12" ht="42" customHeight="1" x14ac:dyDescent="0.2">
      <c r="A96" s="6" t="s">
        <v>161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</row>
    <row r="97" spans="1:12" ht="42" customHeight="1" x14ac:dyDescent="0.2">
      <c r="A97" s="6" t="s">
        <v>162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</row>
    <row r="98" spans="1:12" ht="42" customHeight="1" x14ac:dyDescent="0.2">
      <c r="A98" s="6" t="s">
        <v>87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SUM(J98:L98)</f>
        <v>35000</v>
      </c>
      <c r="J98" s="12">
        <v>35000</v>
      </c>
      <c r="K98" s="13" t="s">
        <v>78</v>
      </c>
      <c r="L98" s="13" t="s">
        <v>78</v>
      </c>
    </row>
    <row r="99" spans="1:12" ht="42" customHeight="1" x14ac:dyDescent="0.2">
      <c r="A99" s="6" t="s">
        <v>190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150000</v>
      </c>
      <c r="J99" s="12">
        <v>150000</v>
      </c>
      <c r="K99" s="13" t="s">
        <v>78</v>
      </c>
      <c r="L99" s="13" t="s">
        <v>78</v>
      </c>
    </row>
    <row r="100" spans="1:12" ht="42" customHeight="1" x14ac:dyDescent="0.2">
      <c r="A100" s="6" t="s">
        <v>191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125000</v>
      </c>
      <c r="J100" s="12">
        <v>125000</v>
      </c>
      <c r="K100" s="13" t="s">
        <v>78</v>
      </c>
      <c r="L100" s="13" t="s">
        <v>78</v>
      </c>
    </row>
    <row r="101" spans="1:12" ht="42" customHeight="1" x14ac:dyDescent="0.2">
      <c r="A101" s="6" t="s">
        <v>88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</row>
    <row r="102" spans="1:12" ht="42" customHeight="1" x14ac:dyDescent="0.2">
      <c r="A102" s="6" t="s">
        <v>88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</row>
    <row r="103" spans="1:12" ht="42" customHeight="1" x14ac:dyDescent="0.2">
      <c r="A103" s="6" t="s">
        <v>163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272000</v>
      </c>
      <c r="J103" s="12">
        <v>272000</v>
      </c>
      <c r="K103" s="13" t="s">
        <v>78</v>
      </c>
      <c r="L103" s="13" t="s">
        <v>78</v>
      </c>
    </row>
    <row r="104" spans="1:12" ht="42" customHeight="1" x14ac:dyDescent="0.2">
      <c r="A104" s="6" t="s">
        <v>164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</row>
    <row r="105" spans="1:12" ht="42" customHeight="1" x14ac:dyDescent="0.2">
      <c r="A105" s="6" t="s">
        <v>165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82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</row>
    <row r="106" spans="1:12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200000</v>
      </c>
      <c r="J106" s="12">
        <v>200000</v>
      </c>
      <c r="K106" s="13" t="s">
        <v>78</v>
      </c>
      <c r="L106" s="13" t="s">
        <v>78</v>
      </c>
    </row>
    <row r="107" spans="1:12" ht="42" customHeight="1" x14ac:dyDescent="0.2">
      <c r="A107" s="6" t="s">
        <v>192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200000</v>
      </c>
      <c r="J107" s="12">
        <v>200000</v>
      </c>
      <c r="K107" s="13" t="s">
        <v>78</v>
      </c>
      <c r="L107" s="13" t="s">
        <v>78</v>
      </c>
    </row>
    <row r="108" spans="1:12" ht="42" customHeight="1" x14ac:dyDescent="0.2">
      <c r="A108" s="6" t="s">
        <v>166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</row>
    <row r="109" spans="1:12" ht="42" customHeight="1" x14ac:dyDescent="0.2">
      <c r="A109" s="6" t="s">
        <v>94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</row>
    <row r="110" spans="1:12" ht="42" customHeight="1" x14ac:dyDescent="0.2">
      <c r="A110" s="6" t="s">
        <v>167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168</v>
      </c>
      <c r="G110" s="4" t="s">
        <v>10</v>
      </c>
      <c r="H110" s="4" t="s">
        <v>10</v>
      </c>
      <c r="I110" s="10">
        <f t="shared" si="3"/>
        <v>50000</v>
      </c>
      <c r="J110" s="12">
        <v>50000</v>
      </c>
      <c r="K110" s="13" t="s">
        <v>78</v>
      </c>
      <c r="L110" s="13" t="s">
        <v>78</v>
      </c>
    </row>
    <row r="111" spans="1:12" ht="42" customHeight="1" x14ac:dyDescent="0.2">
      <c r="A111" s="6" t="s">
        <v>169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50000</v>
      </c>
      <c r="J111" s="12">
        <v>50000</v>
      </c>
      <c r="K111" s="13" t="s">
        <v>78</v>
      </c>
      <c r="L111" s="13" t="s">
        <v>78</v>
      </c>
    </row>
    <row r="112" spans="1:12" ht="42" customHeight="1" x14ac:dyDescent="0.2">
      <c r="A112" s="6" t="s">
        <v>95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</row>
    <row r="113" spans="1:12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25000</v>
      </c>
      <c r="J113" s="12">
        <v>25000</v>
      </c>
      <c r="K113" s="13" t="s">
        <v>78</v>
      </c>
      <c r="L113" s="13" t="s">
        <v>78</v>
      </c>
    </row>
    <row r="114" spans="1:12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40000</v>
      </c>
      <c r="J114" s="12">
        <v>40000</v>
      </c>
      <c r="K114" s="13" t="s">
        <v>78</v>
      </c>
      <c r="L114" s="13" t="s">
        <v>78</v>
      </c>
    </row>
    <row r="115" spans="1:12" ht="42" customHeight="1" x14ac:dyDescent="0.2">
      <c r="A115" s="6" t="s">
        <v>193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50000</v>
      </c>
      <c r="J115" s="12">
        <v>50000</v>
      </c>
      <c r="K115" s="13" t="s">
        <v>78</v>
      </c>
      <c r="L115" s="13" t="s">
        <v>78</v>
      </c>
    </row>
    <row r="116" spans="1:12" ht="42" customHeight="1" x14ac:dyDescent="0.2">
      <c r="A116" s="6" t="s">
        <v>170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</row>
    <row r="117" spans="1:12" ht="42" customHeight="1" x14ac:dyDescent="0.2">
      <c r="A117" s="25" t="s">
        <v>196</v>
      </c>
      <c r="B117" s="26" t="s">
        <v>14</v>
      </c>
      <c r="C117" s="27">
        <v>900</v>
      </c>
      <c r="D117" s="27">
        <v>90001</v>
      </c>
      <c r="E117" s="27">
        <v>6050</v>
      </c>
      <c r="F117" s="26" t="s">
        <v>33</v>
      </c>
      <c r="G117" s="4" t="s">
        <v>10</v>
      </c>
      <c r="H117" s="4" t="s">
        <v>10</v>
      </c>
      <c r="I117" s="10">
        <f>SUM(J117:L117)</f>
        <v>1500000</v>
      </c>
      <c r="J117" s="24" t="s">
        <v>78</v>
      </c>
      <c r="K117" s="13">
        <v>1500000</v>
      </c>
      <c r="L117" s="13" t="s">
        <v>78</v>
      </c>
    </row>
    <row r="118" spans="1:12" ht="42" customHeight="1" x14ac:dyDescent="0.2">
      <c r="A118" s="25" t="s">
        <v>78</v>
      </c>
      <c r="B118" s="26" t="s">
        <v>78</v>
      </c>
      <c r="C118" s="27" t="s">
        <v>78</v>
      </c>
      <c r="D118" s="27" t="s">
        <v>78</v>
      </c>
      <c r="E118" s="27" t="s">
        <v>78</v>
      </c>
      <c r="F118" s="26" t="s">
        <v>78</v>
      </c>
      <c r="G118" s="4" t="s">
        <v>10</v>
      </c>
      <c r="H118" s="4" t="s">
        <v>10</v>
      </c>
      <c r="I118" s="10">
        <f>SUM(J118:L118)</f>
        <v>0</v>
      </c>
      <c r="J118" s="24" t="s">
        <v>78</v>
      </c>
      <c r="K118" s="13" t="s">
        <v>78</v>
      </c>
      <c r="L118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19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7" t="s">
        <v>110</v>
      </c>
      <c r="B1" s="37"/>
      <c r="C1" s="34">
        <f>SUM(C3:C13)</f>
        <v>23630400</v>
      </c>
    </row>
    <row r="2" spans="1:3" x14ac:dyDescent="0.2">
      <c r="C2" s="29"/>
    </row>
    <row r="3" spans="1:3" ht="18" customHeight="1" x14ac:dyDescent="0.2">
      <c r="A3" s="30" t="s">
        <v>98</v>
      </c>
      <c r="B3" s="31" t="s">
        <v>96</v>
      </c>
      <c r="C3" s="32">
        <f>SUMIF(Dane!E3:E118,"2720",Dane!I3:I118)</f>
        <v>25000</v>
      </c>
    </row>
    <row r="4" spans="1:3" ht="18" customHeight="1" x14ac:dyDescent="0.2">
      <c r="A4" s="30" t="s">
        <v>99</v>
      </c>
      <c r="B4" s="31" t="s">
        <v>96</v>
      </c>
      <c r="C4" s="32">
        <f>SUMIF(Dane!E3:E118,"4210",Dane!I3:I118)</f>
        <v>3000</v>
      </c>
    </row>
    <row r="5" spans="1:3" ht="18" customHeight="1" x14ac:dyDescent="0.2">
      <c r="A5" s="30" t="s">
        <v>100</v>
      </c>
      <c r="B5" s="31" t="s">
        <v>96</v>
      </c>
      <c r="C5" s="32">
        <f>SUMIF(Dane!E3:E118,"4270",Dane!I3:I118)</f>
        <v>2292400</v>
      </c>
    </row>
    <row r="6" spans="1:3" ht="18" customHeight="1" x14ac:dyDescent="0.2">
      <c r="A6" s="30" t="s">
        <v>101</v>
      </c>
      <c r="B6" s="31" t="s">
        <v>96</v>
      </c>
      <c r="C6" s="32">
        <f>SUMIF(Dane!E3:E118,"4300",Dane!I3:I118)</f>
        <v>150000</v>
      </c>
    </row>
    <row r="7" spans="1:3" ht="18" customHeight="1" x14ac:dyDescent="0.2">
      <c r="A7" s="30" t="s">
        <v>194</v>
      </c>
      <c r="B7" s="33" t="s">
        <v>97</v>
      </c>
      <c r="C7" s="32">
        <f>SUMIF(Dane!E3:E118,"6030",Dane!I3:I118)</f>
        <v>500000</v>
      </c>
    </row>
    <row r="8" spans="1:3" ht="18" customHeight="1" x14ac:dyDescent="0.2">
      <c r="A8" s="30" t="s">
        <v>102</v>
      </c>
      <c r="B8" s="33" t="s">
        <v>97</v>
      </c>
      <c r="C8" s="32">
        <f>SUMIF(Dane!E3:E118,"6050",Dane!I3:I118)</f>
        <v>15117239.890000001</v>
      </c>
    </row>
    <row r="9" spans="1:3" ht="18" customHeight="1" x14ac:dyDescent="0.2">
      <c r="A9" s="30" t="s">
        <v>103</v>
      </c>
      <c r="B9" s="33" t="s">
        <v>97</v>
      </c>
      <c r="C9" s="32">
        <f>SUMIF(Dane!E3:E118,"6057",Dane!I3:I118)</f>
        <v>2401114.73</v>
      </c>
    </row>
    <row r="10" spans="1:3" ht="18" customHeight="1" x14ac:dyDescent="0.2">
      <c r="A10" s="30" t="s">
        <v>104</v>
      </c>
      <c r="B10" s="33" t="s">
        <v>97</v>
      </c>
      <c r="C10" s="32">
        <f>SUMIF(Dane!E3:E118,"6059",Dane!I3:I118)</f>
        <v>2130145.38</v>
      </c>
    </row>
    <row r="11" spans="1:3" ht="18" customHeight="1" x14ac:dyDescent="0.2">
      <c r="A11" s="30" t="s">
        <v>105</v>
      </c>
      <c r="B11" s="33" t="s">
        <v>97</v>
      </c>
      <c r="C11" s="32">
        <f>SUMIF(Dane!E3:E118,"6060",Dane!I3:I118)</f>
        <v>435500</v>
      </c>
    </row>
    <row r="12" spans="1:3" ht="18" customHeight="1" x14ac:dyDescent="0.2">
      <c r="A12" s="30" t="s">
        <v>106</v>
      </c>
      <c r="B12" s="33" t="s">
        <v>97</v>
      </c>
      <c r="C12" s="32">
        <f>SUMIF(Dane!E3:E118,"6300",Dane!I3:I118)</f>
        <v>206000</v>
      </c>
    </row>
    <row r="13" spans="1:3" ht="18" customHeight="1" x14ac:dyDescent="0.2">
      <c r="A13" s="30" t="s">
        <v>107</v>
      </c>
      <c r="B13" s="33" t="s">
        <v>97</v>
      </c>
      <c r="C13" s="32">
        <f>SUMIF(Dane!E3:E118,"6800",Dane!I3:I118)</f>
        <v>370000</v>
      </c>
    </row>
    <row r="16" spans="1:3" ht="21" customHeight="1" x14ac:dyDescent="0.2">
      <c r="A16" s="37" t="s">
        <v>110</v>
      </c>
      <c r="B16" s="37"/>
      <c r="C16" s="34">
        <f>SUM(C18:C19)</f>
        <v>23630400</v>
      </c>
    </row>
    <row r="17" spans="1:3" x14ac:dyDescent="0.2">
      <c r="C17" s="29"/>
    </row>
    <row r="18" spans="1:3" ht="18" customHeight="1" x14ac:dyDescent="0.2">
      <c r="A18" s="30" t="s">
        <v>108</v>
      </c>
      <c r="B18" s="31" t="s">
        <v>96</v>
      </c>
      <c r="C18" s="32">
        <f>SUMIF(Info_1!B3:B13,"B",Info_1!C3:C13)</f>
        <v>2470400</v>
      </c>
    </row>
    <row r="19" spans="1:3" ht="18" customHeight="1" x14ac:dyDescent="0.2">
      <c r="A19" s="30" t="s">
        <v>109</v>
      </c>
      <c r="B19" s="33" t="s">
        <v>97</v>
      </c>
      <c r="C19" s="32">
        <f>SUMIF(Info_1!B3:B13,"M",Info_1!C3:C13)</f>
        <v>21160000</v>
      </c>
    </row>
  </sheetData>
  <mergeCells count="2">
    <mergeCell ref="A1:B1"/>
    <mergeCell ref="A16:B1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2019-01-27T13:45:05Z</dcterms:modified>
  <cp:category>Budżet 2019</cp:category>
</cp:coreProperties>
</file>