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705698B2-7F4B-4752-AC5B-4441A2CE392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Dane!$A$2:$Q$122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22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<sst xmlns="http://schemas.openxmlformats.org/spreadsheetml/2006/main" count="1607" uniqueCount="207">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</sst>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Q122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17" width="20.7109375" style="21" customWidth="1"/>
    <col min="18" max="16384" width="9.140625" style="21"/>
  </cols>
  <sheetData>
    <row r="2" spans="1:17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22" t="s">
        <v>78</v>
      </c>
    </row>
    <row r="3" spans="1:17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SUM(J3:Q3)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</row>
    <row r="4" spans="1:17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</row>
    <row r="5" spans="1:17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</row>
    <row r="6" spans="1:17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</row>
    <row r="7" spans="1:17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</row>
    <row r="8" spans="1:17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</row>
    <row r="9" spans="1:17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</row>
    <row r="10" spans="1:17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</row>
    <row r="11" spans="1:17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</row>
    <row r="12" spans="1:17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</row>
    <row r="13" spans="1:17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</row>
    <row r="14" spans="1:17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</row>
    <row r="15" spans="1:17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</row>
    <row r="16" spans="1:17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</row>
    <row r="17" spans="1:17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</row>
    <row r="18" spans="1:17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</row>
    <row r="19" spans="1:17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</row>
    <row r="20" spans="1:17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</row>
    <row r="21" spans="1:17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</row>
    <row r="22" spans="1:17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610000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</row>
    <row r="23" spans="1:17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</row>
    <row r="24" spans="1:17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</row>
    <row r="25" spans="1:17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</row>
    <row r="26" spans="1:17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</row>
    <row r="27" spans="1:17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</row>
    <row r="28" spans="1:17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3000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</row>
    <row r="29" spans="1:17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14700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</row>
    <row r="30" spans="1:17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</row>
    <row r="31" spans="1:17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</row>
    <row r="32" spans="1:17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</row>
    <row r="33" spans="1:17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</row>
    <row r="34" spans="1:17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SUM(J34:Q34)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</row>
    <row r="35" spans="1:17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</row>
    <row r="36" spans="1:17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</row>
    <row r="37" spans="1:17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</row>
    <row r="38" spans="1:17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27935.79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</row>
    <row r="39" spans="1:17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80000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13" t="s">
        <v>78</v>
      </c>
    </row>
    <row r="40" spans="1:17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</row>
    <row r="41" spans="1:17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</row>
    <row r="42" spans="1:17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</row>
    <row r="43" spans="1:17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</row>
    <row r="44" spans="1:17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</row>
    <row r="45" spans="1:17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</row>
    <row r="46" spans="1:17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</row>
    <row r="47" spans="1:17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500000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</row>
    <row r="48" spans="1:17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</row>
    <row r="49" spans="1:17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</row>
    <row r="50" spans="1:17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</row>
    <row r="51" spans="1:17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</row>
    <row r="52" spans="1:17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160000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</row>
    <row r="53" spans="1:17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</row>
    <row r="54" spans="1:17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</row>
    <row r="55" spans="1:17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</row>
    <row r="56" spans="1:17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</row>
    <row r="57" spans="1:17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</row>
    <row r="58" spans="1:17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</row>
    <row r="59" spans="1:17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323000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</row>
    <row r="60" spans="1:17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</row>
    <row r="61" spans="1:17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</row>
    <row r="62" spans="1:17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</row>
    <row r="63" spans="1:17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</row>
    <row r="64" spans="1:17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</row>
    <row r="65" spans="1:17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</row>
    <row r="66" spans="1:17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SUM(J66:Q66)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</row>
    <row r="67" spans="1:17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</row>
    <row r="68" spans="1:17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</row>
    <row r="69" spans="1:17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</row>
    <row r="70" spans="1:17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</row>
    <row r="71" spans="1:17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</row>
    <row r="72" spans="1:17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</row>
    <row r="73" spans="1:17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</row>
    <row r="74" spans="1:17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</row>
    <row r="75" spans="1:17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</row>
    <row r="76" spans="1:17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</row>
    <row r="77" spans="1:17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</row>
    <row r="78" spans="1:17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</row>
    <row r="79" spans="1:17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</row>
    <row r="80" spans="1:17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</row>
    <row r="81" spans="1:17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</row>
    <row r="82" spans="1:17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</row>
    <row r="83" spans="1:17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</row>
    <row r="84" spans="1:17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</row>
    <row r="85" spans="1:17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</row>
    <row r="86" spans="1:17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</row>
    <row r="87" spans="1:17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</row>
    <row r="88" spans="1:17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</row>
    <row r="89" spans="1:17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</row>
    <row r="90" spans="1:17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</row>
    <row r="91" spans="1:17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</row>
    <row r="92" spans="1:17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</row>
    <row r="93" spans="1:17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</row>
    <row r="94" spans="1:17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</row>
    <row r="95" spans="1:17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</row>
    <row r="96" spans="1:17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</row>
    <row r="97" spans="1:17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</row>
    <row r="98" spans="1:17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SUM(J98:Q98)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</row>
    <row r="99" spans="1:17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</row>
    <row r="100" spans="1:17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</row>
    <row r="101" spans="1:17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</row>
    <row r="102" spans="1:17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</row>
    <row r="103" spans="1:17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272000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</row>
    <row r="104" spans="1:17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</row>
    <row r="105" spans="1:17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</row>
    <row r="106" spans="1:17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</row>
    <row r="107" spans="1:17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</row>
    <row r="108" spans="1:17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</row>
    <row r="109" spans="1:17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</row>
    <row r="110" spans="1:17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</row>
    <row r="111" spans="1:17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</row>
    <row r="112" spans="1:17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</row>
    <row r="113" spans="1:17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</row>
    <row r="114" spans="1:17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</row>
    <row r="115" spans="1:17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</row>
    <row r="116" spans="1:17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</row>
    <row r="117" spans="1:17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>SUM(J117:Q117)</f>
        <v>1500000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</row>
    <row r="118" spans="1:17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>SUM(J118:Q118)</f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</row>
    <row r="119" spans="1:17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>SUM(J119:Q119)</f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</row>
    <row r="120" spans="1:17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>SUM(J120:Q120)</f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</row>
    <row r="121" spans="1:17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>SUM(J121:Q121)</f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</row>
    <row r="122" spans="1:17" ht="42" customHeight="1" x14ac:dyDescent="0.2">
      <c r="A122" s="24" t="s">
        <v>78</v>
      </c>
      <c r="B122" s="25" t="s">
        <v>78</v>
      </c>
      <c r="C122" s="26" t="s">
        <v>78</v>
      </c>
      <c r="D122" s="26" t="s">
        <v>78</v>
      </c>
      <c r="E122" s="26" t="s">
        <v>78</v>
      </c>
      <c r="F122" s="25" t="s">
        <v>78</v>
      </c>
      <c r="G122" s="4" t="s">
        <v>10</v>
      </c>
      <c r="H122" s="4" t="s">
        <v>10</v>
      </c>
      <c r="I122" s="10">
        <f>SUM(J122:Q122)</f>
        <v>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SUM(C3:C13)</f>
        <v>23818400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SUMIF(Dane!E3:E122,"2720",Dane!I3:I122)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SUMIF(Dane!E3:E122,"4210",Dane!I3:I122)</f>
        <v>3000</v>
      </c>
    </row>
    <row r="5" spans="1:3" ht="18" customHeight="1" x14ac:dyDescent="0.2">
      <c r="A5" s="29" t="s">
        <v>99</v>
      </c>
      <c r="B5" s="30" t="s">
        <v>95</v>
      </c>
      <c r="C5" s="31">
        <f>SUMIF(Dane!E3:E122,"4270",Dane!I3:I122)</f>
        <v>2425400</v>
      </c>
    </row>
    <row r="6" spans="1:3" ht="18" customHeight="1" x14ac:dyDescent="0.2">
      <c r="A6" s="29" t="s">
        <v>100</v>
      </c>
      <c r="B6" s="30" t="s">
        <v>95</v>
      </c>
      <c r="C6" s="31">
        <f>SUMIF(Dane!E3:E122,"4300",Dane!I3:I122)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SUMIF(Dane!E3:E122,"6030",Dane!I3:I122)</f>
        <v>500000</v>
      </c>
    </row>
    <row r="8" spans="1:3" ht="18" customHeight="1" x14ac:dyDescent="0.2">
      <c r="A8" s="29" t="s">
        <v>101</v>
      </c>
      <c r="B8" s="32" t="s">
        <v>96</v>
      </c>
      <c r="C8" s="31">
        <f>SUMIF(Dane!E3:E122,"6050",Dane!I3:I122)</f>
        <v>15134239.890000001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SUMIF(Dane!E3:E122,"6057",Dane!I3:I122)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SUMIF(Dane!E3:E122,"6059",Dane!I3:I122)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SUMIF(Dane!E3:E122,"6060",Dane!I3:I122)</f>
        <v>473500</v>
      </c>
    </row>
    <row r="12" spans="1:3" ht="18" customHeight="1" x14ac:dyDescent="0.2">
      <c r="A12" s="29" t="s">
        <v>105</v>
      </c>
      <c r="B12" s="32" t="s">
        <v>96</v>
      </c>
      <c r="C12" s="31">
        <f>SUMIF(Dane!E3:E122,"6300",Dane!I3:I122)</f>
        <v>206000</v>
      </c>
    </row>
    <row r="13" spans="1:3" ht="18" customHeight="1" x14ac:dyDescent="0.2">
      <c r="A13" s="29" t="s">
        <v>106</v>
      </c>
      <c r="B13" s="32" t="s">
        <v>96</v>
      </c>
      <c r="C13" s="31">
        <f>SUMIF(Dane!E3:E122,"6800",Dane!I3:I122)</f>
        <v>370000</v>
      </c>
    </row>
    <row r="16" spans="1:3" ht="21" customHeight="1" x14ac:dyDescent="0.2">
      <c r="A16" s="35" t="s">
        <v>109</v>
      </c>
      <c r="B16" s="35"/>
      <c r="C16" s="33">
        <f>SUM(C18:C19)</f>
        <v>23818400</v>
      </c>
    </row>
    <row r="17" spans="1:3" x14ac:dyDescent="0.2">
      <c r="C17" s="28"/>
    </row>
    <row r="18" spans="1:3" ht="18" customHeight="1" x14ac:dyDescent="0.2">
      <c r="A18" s="29" t="s">
        <v>107</v>
      </c>
      <c r="B18" s="30" t="s">
        <v>95</v>
      </c>
      <c r="C18" s="31">
        <f>SUMIF(Info_1!B3:B13,"B",Info_1!C3:C13)</f>
        <v>2603400</v>
      </c>
    </row>
    <row r="19" spans="1:3" ht="18" customHeight="1" x14ac:dyDescent="0.2">
      <c r="A19" s="29" t="s">
        <v>108</v>
      </c>
      <c r="B19" s="32" t="s">
        <v>96</v>
      </c>
      <c r="C19" s="31">
        <f>SUMIF(Info_1!B3:B13,"M",Info_1!C3:C13)</f>
        <v>21215000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2019-03-16T20:45:10Z</dcterms:modified>
  <cp:category>Budżet 2019</cp:category>
</cp:coreProperties>
</file>