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DF2E0082-45EA-4944-99F8-6FB12984A336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Dane!$A$2:$U$127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26" i="15" l="1"/>
  <c r="I125" i="15"/>
  <c r="I124" i="15"/>
  <c r="I123" i="15" l="1"/>
  <c r="I122" i="15" l="1"/>
  <c r="I121" i="15" l="1"/>
  <c r="I120" i="15" l="1"/>
  <c r="I119" i="15" l="1"/>
  <c r="I118" i="15"/>
  <c r="I117" i="15" l="1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13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27" i="15"/>
  <c r="C6" i="16" l="1"/>
  <c r="C11" i="16"/>
  <c r="C10" i="16"/>
  <c r="C12" i="16"/>
  <c r="C9" i="16"/>
  <c r="C5" i="16"/>
  <c r="C8" i="16"/>
  <c r="C18" i="16" l="1"/>
  <c r="C19" i="16"/>
  <c r="C1" i="16"/>
  <c r="C16" i="16" l="1"/>
</calcChain>
</file>

<file path=xl/sharedStrings.xml><?xml version="1.0" encoding="utf-8"?>
<sst xmlns="http://schemas.openxmlformats.org/spreadsheetml/2006/main" count="2166" uniqueCount="216">
  <si>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</si>
  <si>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</si>
  <si>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</si>
  <si>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</si>
  <si>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</si>
  <si>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</si>
  <si>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</si>
  <si>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</si>
  <si>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</si>
  <si>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</si>
  <si>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</si>
  <si>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</si>
  <si>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</si>
  <si>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</si>
  <si>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</si>
  <si>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</si>
  <si>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</si>
  <si>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</si>
  <si>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</si>
  <si>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</si>
  <si>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</si>
  <si>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</si>
  <si>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</si>
  <si>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</si>
  <si>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</si>
  <si>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</si>
  <si>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</si>
  <si>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</si>
  <si>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</si>
  <si>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</si>
  <si>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</si>
  <si>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</si>
  <si>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</si>
  <si>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</si>
  <si>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</si>
  <si>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</si>
  <si>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</si>
  <si>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</si>
  <si>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</si>
  <si>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</si>
  <si>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</si>
  <si>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</si>
  <si>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</si>
  <si>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</si>
  <si>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</si>
  <si>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</si>
  <si>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</si>
  <si>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</si>
  <si>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</si>
  <si>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</si>
  <si>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</si>
  <si>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</si>
  <si>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</si>
  <si>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</si>
  <si>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</si>
  <si>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</si>
  <si>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</si>
  <si>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</si>
  <si>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</si>
  <si>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</si>
  <si>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</si>
  <si>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</si>
  <si>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</si>
  <si>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</si>
  <si>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</si>
  <si>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</si>
  <si>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</si>
  <si>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</si>
  <si>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</si>
  <si>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</si>
  <si>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</si>
  <si>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</si>
  <si>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</si>
  <si>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</si>
  <si>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</si>
  <si>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</si>
  <si>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</si>
  <si>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</si>
  <si>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</si>
  <si>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</si>
  <si>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</si>
  <si>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</si>
  <si>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</si>
  <si>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</si>
  <si>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</si>
  <si>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</si>
  <si>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</si>
  <si>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</si>
  <si>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</si>
  <si>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</si>
  <si>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</si>
  <si>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</si>
  <si>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</si>
  <si>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</si>
  <si>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</si>
  <si>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</si>
  <si>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</si>
  <si>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</si>
  <si>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</si>
  <si>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</si>
  <si>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</si>
  <si>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</si>
  <si>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</si>
  <si>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</si>
  <si>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</si>
  <si>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</si>
  <si>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</si>
  <si>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</si>
  <si>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</si>
  <si>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</si>
  <si>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</si>
  <si>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</si>
  <si>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</si>
  <si>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</si>
  <si>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</si>
  <si>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</si>
  <si>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</si>
  <si>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</si>
  <si>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</si>
  <si>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</si>
  <si>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</si>
  <si>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</si>
  <si>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</si>
  <si>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</si>
  <si>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</si>
  <si>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</si>
  <si>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</si>
  <si>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</si>
  <si>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</si>
  <si>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</si>
  <si>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</si>
  <si>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</si>
  <si>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</si>
  <si>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</si>
  <si>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</si>
  <si>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</si>
  <si>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</si>
  <si>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</si>
  <si>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</si>
  <si>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</si>
  <si>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</si>
  <si>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</si>
  <si>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</si>
  <si>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</si>
  <si>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</si>
  <si>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</si>
  <si>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</si>
  <si>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</si>
  <si>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</si>
  <si>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</si>
  <si>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</si>
  <si>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</si>
  <si>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</si>
  <si>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</si>
  <si>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</si>
  <si>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</si>
  <si>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</si>
  <si>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</si>
  <si>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</si>
  <si>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</si>
  <si>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</si>
  <si>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</si>
  <si>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</si>
  <si>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</si>
  <si>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</si>
  <si>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</si>
  <si>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</si>
  <si>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</si>
  <si>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</si>
  <si>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</si>
  <si>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</si>
  <si>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</si>
  <si>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</si>
  <si>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</si>
  <si>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</si>
  <si>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</si>
  <si>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</si>
  <si>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</si>
  <si>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</si>
  <si>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</si>
  <si>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</si>
  <si>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</si>
  <si>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</si>
  <si>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</si>
  <si>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</si>
  <si>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</si>
  <si>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</si>
  <si>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</si>
  <si>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</si>
  <si>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</si>
  <si>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</si>
  <si>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</si>
  <si>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</si>
  <si>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</si>
  <si>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w sprawie uchwały budżetowej gminy Strzelce Opolskie na 2019 rok z późn. zm.</t>
  </si>
  <si>
    <r>
      <rPr>
        <b/>
        <sz val="9"/>
        <color rgb="FFFF0000"/>
        <rFont val="Arial"/>
        <family val="2"/>
        <charset val="238"/>
      </rPr>
      <t>Budowa dróg łączących ul. Ligonia i Szpitalną wraz z uzbrojeniem terenów przeznaczonych
pod budownictwo mieszkaniowe na terenie tzw. zieleni miejskiej w Strzelcach Opolskich</t>
    </r>
    <r>
      <rPr>
        <b/>
        <sz val="9"/>
        <rFont val="Arial"/>
        <family val="2"/>
        <charset val="238"/>
      </rPr>
      <t xml:space="preserve">
- budowa sieci wodociągowej kanalizacji sanitarnej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</si>
  <si>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</t>
    </r>
    <r>
      <rPr>
        <b/>
        <sz val="10"/>
        <rFont val="Arial"/>
        <family val="2"/>
        <charset val="238"/>
      </rPr>
      <t>/2019
BSO
z dnia 25.01.2019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</si>
  <si>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/2019
BSO
z dnia 26.02.2019 r.</t>
    </r>
  </si>
  <si>
    <t>Przebudowa klatki schodowej w PSP Nr 2 w Strzelcach Opolskich - I etap</t>
  </si>
  <si>
    <t>Zakup zasilacza awaryjnego UPS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</si>
  <si>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38</t>
    </r>
    <r>
      <rPr>
        <b/>
        <sz val="10"/>
        <rFont val="Arial"/>
        <family val="2"/>
        <charset val="238"/>
      </rPr>
      <t>/2019
BSO
z dnia 28.02.2019 r.</t>
    </r>
  </si>
  <si>
    <r>
      <t>Wniosek
z dnia
1.03.2019 r.
[</t>
    </r>
    <r>
      <rPr>
        <b/>
        <sz val="10"/>
        <color rgb="FFFF0000"/>
        <rFont val="Arial"/>
        <family val="2"/>
        <charset val="238"/>
      </rPr>
      <t>OAG</t>
    </r>
    <r>
      <rPr>
        <b/>
        <sz val="10"/>
        <rFont val="Arial"/>
        <family val="2"/>
        <charset val="238"/>
      </rPr>
      <t>]</t>
    </r>
  </si>
  <si>
    <r>
      <t>Wniosek
z dnia
11.03.2019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</si>
  <si>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52</t>
    </r>
    <r>
      <rPr>
        <b/>
        <sz val="10"/>
        <rFont val="Arial"/>
        <family val="2"/>
        <charset val="238"/>
      </rPr>
      <t>/2019
BSO
z dnia 15.03.2019 r.</t>
    </r>
  </si>
  <si>
    <t>Zakup modułu "Zwrot Podatku Akcyzowego" (ZPA) do systemu informatycznego KSAT2000i</t>
  </si>
  <si>
    <t>Modernizacja obiektu remizy OSP Rozmierka - etap II - prace adaptacyjne poddasza na potrzeby szkoleniowo-biurowe OSP</t>
  </si>
  <si>
    <t>INSTAGRAM: https://www.instagram.com/szuba76</t>
  </si>
  <si>
    <t>Powiat Strzelecki (pomoc finansowa na zadanie pn. "Zakup aparatów ochrony dróg
oddechowych")</t>
  </si>
  <si>
    <r>
      <t>Wniosek
z dnia
15.03.2019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</si>
  <si>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Przebudowa ul. Prusa w Strzelcach Opolskich - budowa miejsc postojowych</t>
    </r>
    <r>
      <rPr>
        <b/>
        <sz val="9"/>
        <rFont val="Arial"/>
        <family val="2"/>
        <charset val="238"/>
      </rPr>
      <t xml:space="preserve"> - opracowanie koncepcji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</si>
  <si>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60</t>
    </r>
    <r>
      <rPr>
        <b/>
        <sz val="10"/>
        <rFont val="Arial"/>
        <family val="2"/>
        <charset val="238"/>
      </rPr>
      <t>/2019
BSO
z dnia 28.03.2019 r.</t>
    </r>
  </si>
  <si>
    <r>
      <t>Wniosek
z dnia
18.03.2019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</si>
  <si>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Zakup modułu Systemu Informacji Przestrzennej IP mapy - IP mienie</t>
  </si>
  <si>
    <r>
      <t>Wniosek
z dnia
26.03.2019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</si>
  <si>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w Dużym Parku na odcinku od ul. Kozielskiej do istniejącego oświetlenia
przy dużym stawie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</si>
  <si>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Budowa oświetlenia skrzyżowania przy ul. Strzeleckiej w Rozmierce - wjazd na posesję 51B
od strony Grodziska</t>
    </r>
    <r>
      <rPr>
        <b/>
        <sz val="9"/>
        <rFont val="Arial"/>
        <family val="2"/>
        <charset val="238"/>
      </rPr>
      <t xml:space="preserve"> - opracowanie dokumentacji projektowej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</si>
</sst>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111</v>
      </c>
    </row>
    <row r="9" spans="2:4" ht="15.75" x14ac:dyDescent="0.25">
      <c r="B9" s="17" t="s">
        <v>112</v>
      </c>
    </row>
    <row r="10" spans="2:4" ht="15.75" x14ac:dyDescent="0.25">
      <c r="B10" s="17" t="s">
        <v>194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206</v>
      </c>
    </row>
    <row r="22" spans="4:4" x14ac:dyDescent="0.2">
      <c r="D22" s="18" t="s">
        <v>113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U127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21" width="20.7109375" style="21" customWidth="1"/>
    <col min="22" max="16384" width="9.140625" style="21"/>
  </cols>
  <sheetData>
    <row r="2" spans="1:21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115</v>
      </c>
      <c r="J2" s="11" t="s">
        <v>114</v>
      </c>
      <c r="K2" s="3" t="s">
        <v>196</v>
      </c>
      <c r="L2" s="3" t="s">
        <v>197</v>
      </c>
      <c r="M2" s="3" t="s">
        <v>200</v>
      </c>
      <c r="N2" s="3" t="s">
        <v>201</v>
      </c>
      <c r="O2" s="3" t="s">
        <v>202</v>
      </c>
      <c r="P2" s="3" t="s">
        <v>203</v>
      </c>
      <c r="Q2" s="3" t="s">
        <v>208</v>
      </c>
      <c r="R2" s="3" t="s">
        <v>211</v>
      </c>
      <c r="S2" s="3" t="s">
        <v>213</v>
      </c>
      <c r="T2" s="3" t="s">
        <v>210</v>
      </c>
      <c r="U2" s="22" t="s">
        <v>78</v>
      </c>
    </row>
    <row r="3" spans="1:21" ht="42" customHeight="1" x14ac:dyDescent="0.2">
      <c r="A3" s="6" t="s">
        <v>116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SUM(J3:U3)</f>
        <v>10000</v>
      </c>
      <c r="J3" s="12">
        <v>10000</v>
      </c>
      <c r="K3" s="13" t="s">
        <v>78</v>
      </c>
      <c r="L3" s="13" t="s">
        <v>78</v>
      </c>
      <c r="M3" s="13" t="s">
        <v>78</v>
      </c>
      <c r="N3" s="13" t="s">
        <v>78</v>
      </c>
      <c r="O3" s="13" t="s">
        <v>78</v>
      </c>
      <c r="P3" s="13" t="s">
        <v>78</v>
      </c>
      <c r="Q3" s="13" t="s">
        <v>78</v>
      </c>
      <c r="R3" s="13" t="s">
        <v>78</v>
      </c>
      <c r="S3" s="13" t="s">
        <v>78</v>
      </c>
      <c r="T3" s="13" t="s">
        <v>78</v>
      </c>
      <c r="U3" s="13" t="s">
        <v>78</v>
      </c>
    </row>
    <row r="4" spans="1:21" ht="42" customHeight="1" x14ac:dyDescent="0.2">
      <c r="A4" s="6" t="s">
        <v>117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  <c r="M4" s="13" t="s">
        <v>78</v>
      </c>
      <c r="N4" s="13" t="s">
        <v>78</v>
      </c>
      <c r="O4" s="13" t="s">
        <v>78</v>
      </c>
      <c r="P4" s="13" t="s">
        <v>78</v>
      </c>
      <c r="Q4" s="13" t="s">
        <v>78</v>
      </c>
      <c r="R4" s="13" t="s">
        <v>78</v>
      </c>
      <c r="S4" s="13" t="s">
        <v>78</v>
      </c>
      <c r="T4" s="13" t="s">
        <v>78</v>
      </c>
      <c r="U4" s="13" t="s">
        <v>78</v>
      </c>
    </row>
    <row r="5" spans="1:21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450000</v>
      </c>
      <c r="J5" s="12">
        <v>450000</v>
      </c>
      <c r="K5" s="13" t="s">
        <v>78</v>
      </c>
      <c r="L5" s="13" t="s">
        <v>78</v>
      </c>
      <c r="M5" s="13" t="s">
        <v>78</v>
      </c>
      <c r="N5" s="13" t="s">
        <v>78</v>
      </c>
      <c r="O5" s="13" t="s">
        <v>78</v>
      </c>
      <c r="P5" s="13" t="s">
        <v>78</v>
      </c>
      <c r="Q5" s="13" t="s">
        <v>78</v>
      </c>
      <c r="R5" s="13" t="s">
        <v>78</v>
      </c>
      <c r="S5" s="13" t="s">
        <v>78</v>
      </c>
      <c r="T5" s="13" t="s">
        <v>78</v>
      </c>
      <c r="U5" s="13" t="s">
        <v>78</v>
      </c>
    </row>
    <row r="6" spans="1:21" ht="42" customHeight="1" x14ac:dyDescent="0.2">
      <c r="A6" s="6" t="s">
        <v>88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1300000</v>
      </c>
      <c r="J6" s="12">
        <v>1300000</v>
      </c>
      <c r="K6" s="13" t="s">
        <v>78</v>
      </c>
      <c r="L6" s="13" t="s">
        <v>78</v>
      </c>
      <c r="M6" s="13" t="s">
        <v>78</v>
      </c>
      <c r="N6" s="13" t="s">
        <v>78</v>
      </c>
      <c r="O6" s="13" t="s">
        <v>78</v>
      </c>
      <c r="P6" s="13" t="s">
        <v>78</v>
      </c>
      <c r="Q6" s="13" t="s">
        <v>78</v>
      </c>
      <c r="R6" s="13" t="s">
        <v>78</v>
      </c>
      <c r="S6" s="13" t="s">
        <v>78</v>
      </c>
      <c r="T6" s="13" t="s">
        <v>78</v>
      </c>
      <c r="U6" s="13" t="s">
        <v>78</v>
      </c>
    </row>
    <row r="7" spans="1:21" ht="42" customHeight="1" x14ac:dyDescent="0.2">
      <c r="A7" s="6" t="s">
        <v>89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3000000</v>
      </c>
      <c r="J7" s="12">
        <v>3000000</v>
      </c>
      <c r="K7" s="13" t="s">
        <v>78</v>
      </c>
      <c r="L7" s="13" t="s">
        <v>78</v>
      </c>
      <c r="M7" s="13" t="s">
        <v>78</v>
      </c>
      <c r="N7" s="13" t="s">
        <v>78</v>
      </c>
      <c r="O7" s="13" t="s">
        <v>78</v>
      </c>
      <c r="P7" s="13" t="s">
        <v>78</v>
      </c>
      <c r="Q7" s="13" t="s">
        <v>78</v>
      </c>
      <c r="R7" s="13" t="s">
        <v>78</v>
      </c>
      <c r="S7" s="13" t="s">
        <v>78</v>
      </c>
      <c r="T7" s="13" t="s">
        <v>78</v>
      </c>
      <c r="U7" s="13" t="s">
        <v>78</v>
      </c>
    </row>
    <row r="8" spans="1:21" ht="42" customHeight="1" x14ac:dyDescent="0.2">
      <c r="A8" s="6" t="s">
        <v>170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80000</v>
      </c>
      <c r="J8" s="12">
        <v>80000</v>
      </c>
      <c r="K8" s="13" t="s">
        <v>78</v>
      </c>
      <c r="L8" s="13" t="s">
        <v>78</v>
      </c>
      <c r="M8" s="13" t="s">
        <v>78</v>
      </c>
      <c r="N8" s="13" t="s">
        <v>78</v>
      </c>
      <c r="O8" s="13" t="s">
        <v>78</v>
      </c>
      <c r="P8" s="13" t="s">
        <v>78</v>
      </c>
      <c r="Q8" s="13" t="s">
        <v>78</v>
      </c>
      <c r="R8" s="13" t="s">
        <v>78</v>
      </c>
      <c r="S8" s="13" t="s">
        <v>78</v>
      </c>
      <c r="T8" s="13" t="s">
        <v>78</v>
      </c>
      <c r="U8" s="13" t="s">
        <v>78</v>
      </c>
    </row>
    <row r="9" spans="1:21" ht="42" customHeight="1" x14ac:dyDescent="0.2">
      <c r="A9" s="6" t="s">
        <v>118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  <c r="M9" s="13" t="s">
        <v>78</v>
      </c>
      <c r="N9" s="13" t="s">
        <v>78</v>
      </c>
      <c r="O9" s="13" t="s">
        <v>78</v>
      </c>
      <c r="P9" s="13" t="s">
        <v>78</v>
      </c>
      <c r="Q9" s="13" t="s">
        <v>78</v>
      </c>
      <c r="R9" s="13" t="s">
        <v>78</v>
      </c>
      <c r="S9" s="13" t="s">
        <v>78</v>
      </c>
      <c r="T9" s="13" t="s">
        <v>78</v>
      </c>
      <c r="U9" s="13" t="s">
        <v>78</v>
      </c>
    </row>
    <row r="10" spans="1:21" ht="42" customHeight="1" x14ac:dyDescent="0.2">
      <c r="A10" s="6" t="s">
        <v>119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  <c r="M10" s="13" t="s">
        <v>78</v>
      </c>
      <c r="N10" s="13" t="s">
        <v>78</v>
      </c>
      <c r="O10" s="13" t="s">
        <v>78</v>
      </c>
      <c r="P10" s="13" t="s">
        <v>78</v>
      </c>
      <c r="Q10" s="13" t="s">
        <v>78</v>
      </c>
      <c r="R10" s="13" t="s">
        <v>78</v>
      </c>
      <c r="S10" s="13" t="s">
        <v>78</v>
      </c>
      <c r="T10" s="13" t="s">
        <v>78</v>
      </c>
      <c r="U10" s="13" t="s">
        <v>78</v>
      </c>
    </row>
    <row r="11" spans="1:21" ht="42" customHeight="1" x14ac:dyDescent="0.2">
      <c r="A11" s="6" t="s">
        <v>171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  <c r="M11" s="13" t="s">
        <v>78</v>
      </c>
      <c r="N11" s="13" t="s">
        <v>78</v>
      </c>
      <c r="O11" s="13" t="s">
        <v>78</v>
      </c>
      <c r="P11" s="13" t="s">
        <v>78</v>
      </c>
      <c r="Q11" s="13" t="s">
        <v>78</v>
      </c>
      <c r="R11" s="13" t="s">
        <v>78</v>
      </c>
      <c r="S11" s="13" t="s">
        <v>78</v>
      </c>
      <c r="T11" s="13" t="s">
        <v>78</v>
      </c>
      <c r="U11" s="13" t="s">
        <v>78</v>
      </c>
    </row>
    <row r="12" spans="1:21" ht="42" customHeight="1" x14ac:dyDescent="0.2">
      <c r="A12" s="6" t="s">
        <v>172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4494455</v>
      </c>
      <c r="J12" s="12">
        <v>4094455</v>
      </c>
      <c r="K12" s="13" t="s">
        <v>78</v>
      </c>
      <c r="L12" s="13" t="s">
        <v>78</v>
      </c>
      <c r="M12" s="13" t="s">
        <v>78</v>
      </c>
      <c r="N12" s="13" t="s">
        <v>78</v>
      </c>
      <c r="O12" s="13">
        <v>400000</v>
      </c>
      <c r="P12" s="13" t="s">
        <v>78</v>
      </c>
      <c r="Q12" s="13" t="s">
        <v>78</v>
      </c>
      <c r="R12" s="13" t="s">
        <v>78</v>
      </c>
      <c r="S12" s="13" t="s">
        <v>78</v>
      </c>
      <c r="T12" s="13" t="s">
        <v>78</v>
      </c>
      <c r="U12" s="13" t="s">
        <v>78</v>
      </c>
    </row>
    <row r="13" spans="1:21" ht="42" customHeight="1" x14ac:dyDescent="0.2">
      <c r="A13" s="6" t="s">
        <v>120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  <c r="M13" s="13" t="s">
        <v>78</v>
      </c>
      <c r="N13" s="13" t="s">
        <v>78</v>
      </c>
      <c r="O13" s="13" t="s">
        <v>78</v>
      </c>
      <c r="P13" s="13" t="s">
        <v>78</v>
      </c>
      <c r="Q13" s="13" t="s">
        <v>78</v>
      </c>
      <c r="R13" s="13" t="s">
        <v>78</v>
      </c>
      <c r="S13" s="13" t="s">
        <v>78</v>
      </c>
      <c r="T13" s="13" t="s">
        <v>78</v>
      </c>
      <c r="U13" s="13" t="s">
        <v>78</v>
      </c>
    </row>
    <row r="14" spans="1:21" ht="42" customHeight="1" x14ac:dyDescent="0.2">
      <c r="A14" s="6" t="s">
        <v>121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15000</v>
      </c>
      <c r="J14" s="12">
        <v>15000</v>
      </c>
      <c r="K14" s="13" t="s">
        <v>78</v>
      </c>
      <c r="L14" s="13" t="s">
        <v>78</v>
      </c>
      <c r="M14" s="13" t="s">
        <v>78</v>
      </c>
      <c r="N14" s="13" t="s">
        <v>78</v>
      </c>
      <c r="O14" s="13" t="s">
        <v>78</v>
      </c>
      <c r="P14" s="13" t="s">
        <v>78</v>
      </c>
      <c r="Q14" s="13" t="s">
        <v>78</v>
      </c>
      <c r="R14" s="13" t="s">
        <v>78</v>
      </c>
      <c r="S14" s="13" t="s">
        <v>78</v>
      </c>
      <c r="T14" s="13" t="s">
        <v>78</v>
      </c>
      <c r="U14" s="13" t="s">
        <v>78</v>
      </c>
    </row>
    <row r="15" spans="1:21" ht="42" customHeight="1" x14ac:dyDescent="0.2">
      <c r="A15" s="6" t="s">
        <v>122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4000</v>
      </c>
      <c r="J15" s="12">
        <v>4000</v>
      </c>
      <c r="K15" s="13" t="s">
        <v>78</v>
      </c>
      <c r="L15" s="13" t="s">
        <v>78</v>
      </c>
      <c r="M15" s="13" t="s">
        <v>78</v>
      </c>
      <c r="N15" s="13" t="s">
        <v>78</v>
      </c>
      <c r="O15" s="13" t="s">
        <v>78</v>
      </c>
      <c r="P15" s="13" t="s">
        <v>78</v>
      </c>
      <c r="Q15" s="13" t="s">
        <v>78</v>
      </c>
      <c r="R15" s="13" t="s">
        <v>78</v>
      </c>
      <c r="S15" s="13" t="s">
        <v>78</v>
      </c>
      <c r="T15" s="13" t="s">
        <v>78</v>
      </c>
      <c r="U15" s="13" t="s">
        <v>78</v>
      </c>
    </row>
    <row r="16" spans="1:21" ht="42" customHeight="1" x14ac:dyDescent="0.2">
      <c r="A16" s="6" t="s">
        <v>123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25000</v>
      </c>
      <c r="J16" s="12">
        <v>25000</v>
      </c>
      <c r="K16" s="13" t="s">
        <v>78</v>
      </c>
      <c r="L16" s="13" t="s">
        <v>78</v>
      </c>
      <c r="M16" s="13" t="s">
        <v>78</v>
      </c>
      <c r="N16" s="13" t="s">
        <v>78</v>
      </c>
      <c r="O16" s="13" t="s">
        <v>78</v>
      </c>
      <c r="P16" s="13" t="s">
        <v>78</v>
      </c>
      <c r="Q16" s="13" t="s">
        <v>78</v>
      </c>
      <c r="R16" s="13" t="s">
        <v>78</v>
      </c>
      <c r="S16" s="13" t="s">
        <v>78</v>
      </c>
      <c r="T16" s="13" t="s">
        <v>78</v>
      </c>
      <c r="U16" s="13" t="s">
        <v>78</v>
      </c>
    </row>
    <row r="17" spans="1:21" ht="42" customHeight="1" x14ac:dyDescent="0.2">
      <c r="A17" s="6" t="s">
        <v>124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  <c r="M17" s="13" t="s">
        <v>78</v>
      </c>
      <c r="N17" s="13" t="s">
        <v>78</v>
      </c>
      <c r="O17" s="13" t="s">
        <v>78</v>
      </c>
      <c r="P17" s="13" t="s">
        <v>78</v>
      </c>
      <c r="Q17" s="13" t="s">
        <v>78</v>
      </c>
      <c r="R17" s="13" t="s">
        <v>78</v>
      </c>
      <c r="S17" s="13" t="s">
        <v>78</v>
      </c>
      <c r="T17" s="13" t="s">
        <v>78</v>
      </c>
      <c r="U17" s="13" t="s">
        <v>78</v>
      </c>
    </row>
    <row r="18" spans="1:21" ht="42" customHeight="1" x14ac:dyDescent="0.2">
      <c r="A18" s="6" t="s">
        <v>125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160000</v>
      </c>
      <c r="J18" s="12">
        <v>160000</v>
      </c>
      <c r="K18" s="13" t="s">
        <v>78</v>
      </c>
      <c r="L18" s="13" t="s">
        <v>78</v>
      </c>
      <c r="M18" s="13" t="s">
        <v>78</v>
      </c>
      <c r="N18" s="13" t="s">
        <v>78</v>
      </c>
      <c r="O18" s="13" t="s">
        <v>78</v>
      </c>
      <c r="P18" s="13" t="s">
        <v>78</v>
      </c>
      <c r="Q18" s="13" t="s">
        <v>78</v>
      </c>
      <c r="R18" s="13" t="s">
        <v>78</v>
      </c>
      <c r="S18" s="13" t="s">
        <v>78</v>
      </c>
      <c r="T18" s="13" t="s">
        <v>78</v>
      </c>
      <c r="U18" s="13" t="s">
        <v>78</v>
      </c>
    </row>
    <row r="19" spans="1:21" ht="42" customHeight="1" x14ac:dyDescent="0.2">
      <c r="A19" s="6" t="s">
        <v>126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400000</v>
      </c>
      <c r="J19" s="12">
        <v>350000</v>
      </c>
      <c r="K19" s="13" t="s">
        <v>78</v>
      </c>
      <c r="L19" s="13" t="s">
        <v>78</v>
      </c>
      <c r="M19" s="13" t="s">
        <v>78</v>
      </c>
      <c r="N19" s="13" t="s">
        <v>78</v>
      </c>
      <c r="O19" s="34">
        <v>-350000</v>
      </c>
      <c r="P19" s="13" t="s">
        <v>78</v>
      </c>
      <c r="Q19" s="13" t="s">
        <v>78</v>
      </c>
      <c r="R19" s="13" t="s">
        <v>78</v>
      </c>
      <c r="S19" s="13" t="s">
        <v>78</v>
      </c>
      <c r="T19" s="13">
        <v>400000</v>
      </c>
      <c r="U19" s="13" t="s">
        <v>78</v>
      </c>
    </row>
    <row r="20" spans="1:21" ht="42" customHeight="1" x14ac:dyDescent="0.2">
      <c r="A20" s="6" t="s">
        <v>127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  <c r="M20" s="13" t="s">
        <v>78</v>
      </c>
      <c r="N20" s="13" t="s">
        <v>78</v>
      </c>
      <c r="O20" s="13" t="s">
        <v>78</v>
      </c>
      <c r="P20" s="13" t="s">
        <v>78</v>
      </c>
      <c r="Q20" s="13" t="s">
        <v>78</v>
      </c>
      <c r="R20" s="13" t="s">
        <v>78</v>
      </c>
      <c r="S20" s="13" t="s">
        <v>78</v>
      </c>
      <c r="T20" s="13" t="s">
        <v>78</v>
      </c>
      <c r="U20" s="13" t="s">
        <v>78</v>
      </c>
    </row>
    <row r="21" spans="1:21" ht="42" customHeight="1" x14ac:dyDescent="0.2">
      <c r="A21" s="6" t="s">
        <v>128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  <c r="M21" s="13" t="s">
        <v>78</v>
      </c>
      <c r="N21" s="13" t="s">
        <v>78</v>
      </c>
      <c r="O21" s="13" t="s">
        <v>78</v>
      </c>
      <c r="P21" s="13" t="s">
        <v>78</v>
      </c>
      <c r="Q21" s="13" t="s">
        <v>78</v>
      </c>
      <c r="R21" s="13" t="s">
        <v>78</v>
      </c>
      <c r="S21" s="13" t="s">
        <v>78</v>
      </c>
      <c r="T21" s="13" t="s">
        <v>78</v>
      </c>
      <c r="U21" s="13" t="s">
        <v>78</v>
      </c>
    </row>
    <row r="22" spans="1:21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610000</v>
      </c>
      <c r="J22" s="12">
        <v>610000</v>
      </c>
      <c r="K22" s="13" t="s">
        <v>78</v>
      </c>
      <c r="L22" s="13" t="s">
        <v>78</v>
      </c>
      <c r="M22" s="13" t="s">
        <v>78</v>
      </c>
      <c r="N22" s="13" t="s">
        <v>78</v>
      </c>
      <c r="O22" s="13" t="s">
        <v>78</v>
      </c>
      <c r="P22" s="13" t="s">
        <v>78</v>
      </c>
      <c r="Q22" s="13" t="s">
        <v>78</v>
      </c>
      <c r="R22" s="13" t="s">
        <v>78</v>
      </c>
      <c r="S22" s="13" t="s">
        <v>78</v>
      </c>
      <c r="T22" s="13" t="s">
        <v>78</v>
      </c>
      <c r="U22" s="13" t="s">
        <v>78</v>
      </c>
    </row>
    <row r="23" spans="1:21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  <c r="M23" s="13" t="s">
        <v>78</v>
      </c>
      <c r="N23" s="13" t="s">
        <v>78</v>
      </c>
      <c r="O23" s="13" t="s">
        <v>78</v>
      </c>
      <c r="P23" s="13" t="s">
        <v>78</v>
      </c>
      <c r="Q23" s="13" t="s">
        <v>78</v>
      </c>
      <c r="R23" s="13" t="s">
        <v>78</v>
      </c>
      <c r="S23" s="13" t="s">
        <v>78</v>
      </c>
      <c r="T23" s="13" t="s">
        <v>78</v>
      </c>
      <c r="U23" s="13" t="s">
        <v>78</v>
      </c>
    </row>
    <row r="24" spans="1:21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  <c r="M24" s="13" t="s">
        <v>78</v>
      </c>
      <c r="N24" s="13" t="s">
        <v>78</v>
      </c>
      <c r="O24" s="13" t="s">
        <v>78</v>
      </c>
      <c r="P24" s="13" t="s">
        <v>78</v>
      </c>
      <c r="Q24" s="13" t="s">
        <v>78</v>
      </c>
      <c r="R24" s="13" t="s">
        <v>78</v>
      </c>
      <c r="S24" s="13" t="s">
        <v>78</v>
      </c>
      <c r="T24" s="13" t="s">
        <v>78</v>
      </c>
      <c r="U24" s="13" t="s">
        <v>78</v>
      </c>
    </row>
    <row r="25" spans="1:21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  <c r="M25" s="13" t="s">
        <v>78</v>
      </c>
      <c r="N25" s="13" t="s">
        <v>78</v>
      </c>
      <c r="O25" s="13" t="s">
        <v>78</v>
      </c>
      <c r="P25" s="13" t="s">
        <v>78</v>
      </c>
      <c r="Q25" s="13" t="s">
        <v>78</v>
      </c>
      <c r="R25" s="13" t="s">
        <v>78</v>
      </c>
      <c r="S25" s="13" t="s">
        <v>78</v>
      </c>
      <c r="T25" s="13" t="s">
        <v>78</v>
      </c>
      <c r="U25" s="13" t="s">
        <v>78</v>
      </c>
    </row>
    <row r="26" spans="1:21" ht="42" customHeight="1" x14ac:dyDescent="0.2">
      <c r="A26" s="6" t="s">
        <v>129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  <c r="M26" s="13" t="s">
        <v>78</v>
      </c>
      <c r="N26" s="13" t="s">
        <v>78</v>
      </c>
      <c r="O26" s="13" t="s">
        <v>78</v>
      </c>
      <c r="P26" s="13" t="s">
        <v>78</v>
      </c>
      <c r="Q26" s="13" t="s">
        <v>78</v>
      </c>
      <c r="R26" s="13" t="s">
        <v>78</v>
      </c>
      <c r="S26" s="13" t="s">
        <v>78</v>
      </c>
      <c r="T26" s="13" t="s">
        <v>78</v>
      </c>
      <c r="U26" s="13" t="s">
        <v>78</v>
      </c>
    </row>
    <row r="27" spans="1:21" ht="42" customHeight="1" x14ac:dyDescent="0.2">
      <c r="A27" s="6" t="s">
        <v>130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  <c r="M27" s="13" t="s">
        <v>78</v>
      </c>
      <c r="N27" s="13" t="s">
        <v>78</v>
      </c>
      <c r="O27" s="13" t="s">
        <v>78</v>
      </c>
      <c r="P27" s="13" t="s">
        <v>78</v>
      </c>
      <c r="Q27" s="13" t="s">
        <v>78</v>
      </c>
      <c r="R27" s="13" t="s">
        <v>78</v>
      </c>
      <c r="S27" s="13" t="s">
        <v>78</v>
      </c>
      <c r="T27" s="13" t="s">
        <v>78</v>
      </c>
      <c r="U27" s="13" t="s">
        <v>78</v>
      </c>
    </row>
    <row r="28" spans="1:21" ht="42" customHeight="1" x14ac:dyDescent="0.2">
      <c r="A28" s="7" t="s">
        <v>131</v>
      </c>
      <c r="B28" s="5" t="s">
        <v>14</v>
      </c>
      <c r="C28" s="8">
        <v>921</v>
      </c>
      <c r="D28" s="8">
        <v>92109</v>
      </c>
      <c r="E28" s="8" t="s">
        <v>132</v>
      </c>
      <c r="F28" s="4" t="s">
        <v>16</v>
      </c>
      <c r="G28" s="4" t="s">
        <v>19</v>
      </c>
      <c r="H28" s="4" t="s">
        <v>51</v>
      </c>
      <c r="I28" s="10">
        <f t="shared" si="0"/>
        <v>3000</v>
      </c>
      <c r="J28" s="12">
        <v>3000</v>
      </c>
      <c r="K28" s="13" t="s">
        <v>78</v>
      </c>
      <c r="L28" s="13" t="s">
        <v>78</v>
      </c>
      <c r="M28" s="13" t="s">
        <v>78</v>
      </c>
      <c r="N28" s="13" t="s">
        <v>78</v>
      </c>
      <c r="O28" s="13" t="s">
        <v>78</v>
      </c>
      <c r="P28" s="13" t="s">
        <v>78</v>
      </c>
      <c r="Q28" s="13" t="s">
        <v>78</v>
      </c>
      <c r="R28" s="13" t="s">
        <v>78</v>
      </c>
      <c r="S28" s="13" t="s">
        <v>78</v>
      </c>
      <c r="T28" s="13" t="s">
        <v>78</v>
      </c>
      <c r="U28" s="13" t="s">
        <v>78</v>
      </c>
    </row>
    <row r="29" spans="1:21" ht="42" customHeight="1" x14ac:dyDescent="0.2">
      <c r="A29" s="7" t="s">
        <v>131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14700</v>
      </c>
      <c r="J29" s="12">
        <v>14700</v>
      </c>
      <c r="K29" s="13" t="s">
        <v>78</v>
      </c>
      <c r="L29" s="13" t="s">
        <v>78</v>
      </c>
      <c r="M29" s="13" t="s">
        <v>78</v>
      </c>
      <c r="N29" s="13" t="s">
        <v>78</v>
      </c>
      <c r="O29" s="13" t="s">
        <v>78</v>
      </c>
      <c r="P29" s="13" t="s">
        <v>78</v>
      </c>
      <c r="Q29" s="13" t="s">
        <v>78</v>
      </c>
      <c r="R29" s="13" t="s">
        <v>78</v>
      </c>
      <c r="S29" s="13" t="s">
        <v>78</v>
      </c>
      <c r="T29" s="13" t="s">
        <v>78</v>
      </c>
      <c r="U29" s="13" t="s">
        <v>78</v>
      </c>
    </row>
    <row r="30" spans="1:21" ht="42" customHeight="1" x14ac:dyDescent="0.2">
      <c r="A30" s="6" t="s">
        <v>133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  <c r="M30" s="13" t="s">
        <v>78</v>
      </c>
      <c r="N30" s="13" t="s">
        <v>78</v>
      </c>
      <c r="O30" s="13" t="s">
        <v>78</v>
      </c>
      <c r="P30" s="13" t="s">
        <v>78</v>
      </c>
      <c r="Q30" s="13" t="s">
        <v>78</v>
      </c>
      <c r="R30" s="13" t="s">
        <v>78</v>
      </c>
      <c r="S30" s="13" t="s">
        <v>78</v>
      </c>
      <c r="T30" s="13" t="s">
        <v>78</v>
      </c>
      <c r="U30" s="13" t="s">
        <v>78</v>
      </c>
    </row>
    <row r="31" spans="1:21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30000</v>
      </c>
      <c r="J31" s="12">
        <v>30000</v>
      </c>
      <c r="K31" s="13" t="s">
        <v>78</v>
      </c>
      <c r="L31" s="13" t="s">
        <v>78</v>
      </c>
      <c r="M31" s="13" t="s">
        <v>78</v>
      </c>
      <c r="N31" s="13" t="s">
        <v>78</v>
      </c>
      <c r="O31" s="13" t="s">
        <v>78</v>
      </c>
      <c r="P31" s="13" t="s">
        <v>78</v>
      </c>
      <c r="Q31" s="13" t="s">
        <v>78</v>
      </c>
      <c r="R31" s="13" t="s">
        <v>78</v>
      </c>
      <c r="S31" s="13" t="s">
        <v>78</v>
      </c>
      <c r="T31" s="13" t="s">
        <v>78</v>
      </c>
      <c r="U31" s="13" t="s">
        <v>78</v>
      </c>
    </row>
    <row r="32" spans="1:21" ht="42" customHeight="1" x14ac:dyDescent="0.2">
      <c r="A32" s="6" t="s">
        <v>134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100000</v>
      </c>
      <c r="J32" s="12">
        <v>100000</v>
      </c>
      <c r="K32" s="13" t="s">
        <v>78</v>
      </c>
      <c r="L32" s="13" t="s">
        <v>78</v>
      </c>
      <c r="M32" s="13" t="s">
        <v>78</v>
      </c>
      <c r="N32" s="13" t="s">
        <v>78</v>
      </c>
      <c r="O32" s="13" t="s">
        <v>78</v>
      </c>
      <c r="P32" s="13" t="s">
        <v>78</v>
      </c>
      <c r="Q32" s="13" t="s">
        <v>78</v>
      </c>
      <c r="R32" s="13" t="s">
        <v>78</v>
      </c>
      <c r="S32" s="13" t="s">
        <v>78</v>
      </c>
      <c r="T32" s="13" t="s">
        <v>78</v>
      </c>
      <c r="U32" s="13" t="s">
        <v>78</v>
      </c>
    </row>
    <row r="33" spans="1:21" ht="42" customHeight="1" x14ac:dyDescent="0.2">
      <c r="A33" s="6" t="s">
        <v>173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  <c r="M33" s="13" t="s">
        <v>78</v>
      </c>
      <c r="N33" s="13" t="s">
        <v>78</v>
      </c>
      <c r="O33" s="13" t="s">
        <v>78</v>
      </c>
      <c r="P33" s="13" t="s">
        <v>78</v>
      </c>
      <c r="Q33" s="13" t="s">
        <v>78</v>
      </c>
      <c r="R33" s="13" t="s">
        <v>78</v>
      </c>
      <c r="S33" s="13" t="s">
        <v>78</v>
      </c>
      <c r="T33" s="13" t="s">
        <v>78</v>
      </c>
      <c r="U33" s="13" t="s">
        <v>78</v>
      </c>
    </row>
    <row r="34" spans="1:21" ht="42" customHeight="1" x14ac:dyDescent="0.2">
      <c r="A34" s="6" t="s">
        <v>135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SUM(J34:U34)</f>
        <v>18000</v>
      </c>
      <c r="J34" s="12">
        <v>18000</v>
      </c>
      <c r="K34" s="13" t="s">
        <v>78</v>
      </c>
      <c r="L34" s="13" t="s">
        <v>78</v>
      </c>
      <c r="M34" s="13" t="s">
        <v>78</v>
      </c>
      <c r="N34" s="13" t="s">
        <v>78</v>
      </c>
      <c r="O34" s="13" t="s">
        <v>78</v>
      </c>
      <c r="P34" s="13" t="s">
        <v>78</v>
      </c>
      <c r="Q34" s="13" t="s">
        <v>78</v>
      </c>
      <c r="R34" s="13" t="s">
        <v>78</v>
      </c>
      <c r="S34" s="13" t="s">
        <v>78</v>
      </c>
      <c r="T34" s="13" t="s">
        <v>78</v>
      </c>
      <c r="U34" s="13" t="s">
        <v>78</v>
      </c>
    </row>
    <row r="35" spans="1:21" ht="42" customHeight="1" x14ac:dyDescent="0.2">
      <c r="A35" s="6" t="s">
        <v>136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  <c r="M35" s="13" t="s">
        <v>78</v>
      </c>
      <c r="N35" s="13" t="s">
        <v>78</v>
      </c>
      <c r="O35" s="13" t="s">
        <v>78</v>
      </c>
      <c r="P35" s="13" t="s">
        <v>78</v>
      </c>
      <c r="Q35" s="13" t="s">
        <v>78</v>
      </c>
      <c r="R35" s="13" t="s">
        <v>78</v>
      </c>
      <c r="S35" s="13" t="s">
        <v>78</v>
      </c>
      <c r="T35" s="13" t="s">
        <v>78</v>
      </c>
      <c r="U35" s="13" t="s">
        <v>78</v>
      </c>
    </row>
    <row r="36" spans="1:21" ht="42" customHeight="1" x14ac:dyDescent="0.2">
      <c r="A36" s="6" t="s">
        <v>137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  <c r="M36" s="13" t="s">
        <v>78</v>
      </c>
      <c r="N36" s="13" t="s">
        <v>78</v>
      </c>
      <c r="O36" s="13" t="s">
        <v>78</v>
      </c>
      <c r="P36" s="13" t="s">
        <v>78</v>
      </c>
      <c r="Q36" s="13" t="s">
        <v>78</v>
      </c>
      <c r="R36" s="13" t="s">
        <v>78</v>
      </c>
      <c r="S36" s="13" t="s">
        <v>78</v>
      </c>
      <c r="T36" s="13" t="s">
        <v>78</v>
      </c>
      <c r="U36" s="13" t="s">
        <v>78</v>
      </c>
    </row>
    <row r="37" spans="1:21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  <c r="M37" s="13" t="s">
        <v>78</v>
      </c>
      <c r="N37" s="13" t="s">
        <v>78</v>
      </c>
      <c r="O37" s="13" t="s">
        <v>78</v>
      </c>
      <c r="P37" s="13" t="s">
        <v>78</v>
      </c>
      <c r="Q37" s="13" t="s">
        <v>78</v>
      </c>
      <c r="R37" s="13" t="s">
        <v>78</v>
      </c>
      <c r="S37" s="13" t="s">
        <v>78</v>
      </c>
      <c r="T37" s="13" t="s">
        <v>78</v>
      </c>
      <c r="U37" s="13" t="s">
        <v>78</v>
      </c>
    </row>
    <row r="38" spans="1:21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19235.79</v>
      </c>
      <c r="J38" s="12">
        <v>27935.79</v>
      </c>
      <c r="K38" s="13" t="s">
        <v>78</v>
      </c>
      <c r="L38" s="13" t="s">
        <v>78</v>
      </c>
      <c r="M38" s="13" t="s">
        <v>78</v>
      </c>
      <c r="N38" s="13" t="s">
        <v>78</v>
      </c>
      <c r="O38" s="13" t="s">
        <v>78</v>
      </c>
      <c r="P38" s="13" t="s">
        <v>78</v>
      </c>
      <c r="Q38" s="13" t="s">
        <v>78</v>
      </c>
      <c r="R38" s="13" t="s">
        <v>78</v>
      </c>
      <c r="S38" s="34">
        <v>-8700</v>
      </c>
      <c r="T38" s="13" t="s">
        <v>78</v>
      </c>
      <c r="U38" s="13" t="s">
        <v>78</v>
      </c>
    </row>
    <row r="39" spans="1:21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77000</v>
      </c>
      <c r="J39" s="12">
        <v>80000</v>
      </c>
      <c r="K39" s="13" t="s">
        <v>78</v>
      </c>
      <c r="L39" s="13" t="s">
        <v>78</v>
      </c>
      <c r="M39" s="13" t="s">
        <v>78</v>
      </c>
      <c r="N39" s="13" t="s">
        <v>78</v>
      </c>
      <c r="O39" s="13" t="s">
        <v>78</v>
      </c>
      <c r="P39" s="13" t="s">
        <v>78</v>
      </c>
      <c r="Q39" s="34">
        <v>-3000</v>
      </c>
      <c r="R39" s="13" t="s">
        <v>78</v>
      </c>
      <c r="S39" s="13" t="s">
        <v>78</v>
      </c>
      <c r="T39" s="13" t="s">
        <v>78</v>
      </c>
      <c r="U39" s="13" t="s">
        <v>78</v>
      </c>
    </row>
    <row r="40" spans="1:21" ht="42" customHeight="1" x14ac:dyDescent="0.2">
      <c r="A40" s="6" t="s">
        <v>174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  <c r="M40" s="13" t="s">
        <v>78</v>
      </c>
      <c r="N40" s="13" t="s">
        <v>78</v>
      </c>
      <c r="O40" s="13" t="s">
        <v>78</v>
      </c>
      <c r="P40" s="13" t="s">
        <v>78</v>
      </c>
      <c r="Q40" s="13" t="s">
        <v>78</v>
      </c>
      <c r="R40" s="13" t="s">
        <v>78</v>
      </c>
      <c r="S40" s="13" t="s">
        <v>78</v>
      </c>
      <c r="T40" s="13" t="s">
        <v>78</v>
      </c>
      <c r="U40" s="13" t="s">
        <v>78</v>
      </c>
    </row>
    <row r="41" spans="1:21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40000</v>
      </c>
      <c r="J41" s="12">
        <v>40000</v>
      </c>
      <c r="K41" s="13" t="s">
        <v>78</v>
      </c>
      <c r="L41" s="13" t="s">
        <v>78</v>
      </c>
      <c r="M41" s="13" t="s">
        <v>78</v>
      </c>
      <c r="N41" s="13" t="s">
        <v>78</v>
      </c>
      <c r="O41" s="13" t="s">
        <v>78</v>
      </c>
      <c r="P41" s="13" t="s">
        <v>78</v>
      </c>
      <c r="Q41" s="13" t="s">
        <v>78</v>
      </c>
      <c r="R41" s="13" t="s">
        <v>78</v>
      </c>
      <c r="S41" s="13" t="s">
        <v>78</v>
      </c>
      <c r="T41" s="13" t="s">
        <v>78</v>
      </c>
      <c r="U41" s="13" t="s">
        <v>78</v>
      </c>
    </row>
    <row r="42" spans="1:21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70000</v>
      </c>
      <c r="J42" s="12">
        <v>70000</v>
      </c>
      <c r="K42" s="13" t="s">
        <v>78</v>
      </c>
      <c r="L42" s="13" t="s">
        <v>78</v>
      </c>
      <c r="M42" s="13" t="s">
        <v>78</v>
      </c>
      <c r="N42" s="13" t="s">
        <v>78</v>
      </c>
      <c r="O42" s="13" t="s">
        <v>78</v>
      </c>
      <c r="P42" s="13" t="s">
        <v>78</v>
      </c>
      <c r="Q42" s="13" t="s">
        <v>78</v>
      </c>
      <c r="R42" s="13" t="s">
        <v>78</v>
      </c>
      <c r="S42" s="13" t="s">
        <v>78</v>
      </c>
      <c r="T42" s="13" t="s">
        <v>78</v>
      </c>
      <c r="U42" s="13" t="s">
        <v>78</v>
      </c>
    </row>
    <row r="43" spans="1:21" ht="42" customHeight="1" x14ac:dyDescent="0.2">
      <c r="A43" s="6" t="s">
        <v>175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  <c r="M43" s="13" t="s">
        <v>78</v>
      </c>
      <c r="N43" s="13" t="s">
        <v>78</v>
      </c>
      <c r="O43" s="13" t="s">
        <v>78</v>
      </c>
      <c r="P43" s="13" t="s">
        <v>78</v>
      </c>
      <c r="Q43" s="13" t="s">
        <v>78</v>
      </c>
      <c r="R43" s="13" t="s">
        <v>78</v>
      </c>
      <c r="S43" s="13" t="s">
        <v>78</v>
      </c>
      <c r="T43" s="13" t="s">
        <v>78</v>
      </c>
      <c r="U43" s="13" t="s">
        <v>78</v>
      </c>
    </row>
    <row r="44" spans="1:21" ht="42" customHeight="1" x14ac:dyDescent="0.2">
      <c r="A44" s="6" t="s">
        <v>176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110000</v>
      </c>
      <c r="J44" s="12">
        <v>110000</v>
      </c>
      <c r="K44" s="13" t="s">
        <v>78</v>
      </c>
      <c r="L44" s="13" t="s">
        <v>78</v>
      </c>
      <c r="M44" s="13" t="s">
        <v>78</v>
      </c>
      <c r="N44" s="13" t="s">
        <v>78</v>
      </c>
      <c r="O44" s="13" t="s">
        <v>78</v>
      </c>
      <c r="P44" s="13" t="s">
        <v>78</v>
      </c>
      <c r="Q44" s="13" t="s">
        <v>78</v>
      </c>
      <c r="R44" s="13" t="s">
        <v>78</v>
      </c>
      <c r="S44" s="13" t="s">
        <v>78</v>
      </c>
      <c r="T44" s="13" t="s">
        <v>78</v>
      </c>
      <c r="U44" s="13" t="s">
        <v>78</v>
      </c>
    </row>
    <row r="45" spans="1:21" ht="42" customHeight="1" x14ac:dyDescent="0.2">
      <c r="A45" s="6" t="s">
        <v>138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139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  <c r="M45" s="13" t="s">
        <v>78</v>
      </c>
      <c r="N45" s="13" t="s">
        <v>78</v>
      </c>
      <c r="O45" s="13" t="s">
        <v>78</v>
      </c>
      <c r="P45" s="13" t="s">
        <v>78</v>
      </c>
      <c r="Q45" s="13" t="s">
        <v>78</v>
      </c>
      <c r="R45" s="13" t="s">
        <v>78</v>
      </c>
      <c r="S45" s="13" t="s">
        <v>78</v>
      </c>
      <c r="T45" s="13" t="s">
        <v>78</v>
      </c>
      <c r="U45" s="13" t="s">
        <v>78</v>
      </c>
    </row>
    <row r="46" spans="1:21" ht="42" customHeight="1" x14ac:dyDescent="0.2">
      <c r="A46" s="6" t="s">
        <v>177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50000</v>
      </c>
      <c r="J46" s="12">
        <v>50000</v>
      </c>
      <c r="K46" s="13" t="s">
        <v>78</v>
      </c>
      <c r="L46" s="13" t="s">
        <v>78</v>
      </c>
      <c r="M46" s="13" t="s">
        <v>78</v>
      </c>
      <c r="N46" s="13" t="s">
        <v>78</v>
      </c>
      <c r="O46" s="13" t="s">
        <v>78</v>
      </c>
      <c r="P46" s="13" t="s">
        <v>78</v>
      </c>
      <c r="Q46" s="13" t="s">
        <v>78</v>
      </c>
      <c r="R46" s="13" t="s">
        <v>78</v>
      </c>
      <c r="S46" s="13" t="s">
        <v>78</v>
      </c>
      <c r="T46" s="13" t="s">
        <v>78</v>
      </c>
      <c r="U46" s="13" t="s">
        <v>78</v>
      </c>
    </row>
    <row r="47" spans="1:21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140</v>
      </c>
      <c r="F47" s="4" t="s">
        <v>33</v>
      </c>
      <c r="G47" s="4" t="s">
        <v>10</v>
      </c>
      <c r="H47" s="4" t="s">
        <v>10</v>
      </c>
      <c r="I47" s="10">
        <f t="shared" si="1"/>
        <v>500000</v>
      </c>
      <c r="J47" s="12">
        <v>2000000</v>
      </c>
      <c r="K47" s="34">
        <v>-1500000</v>
      </c>
      <c r="L47" s="13" t="s">
        <v>78</v>
      </c>
      <c r="M47" s="13" t="s">
        <v>78</v>
      </c>
      <c r="N47" s="13" t="s">
        <v>78</v>
      </c>
      <c r="O47" s="13" t="s">
        <v>78</v>
      </c>
      <c r="P47" s="13" t="s">
        <v>78</v>
      </c>
      <c r="Q47" s="13" t="s">
        <v>78</v>
      </c>
      <c r="R47" s="13" t="s">
        <v>78</v>
      </c>
      <c r="S47" s="13" t="s">
        <v>78</v>
      </c>
      <c r="T47" s="13" t="s">
        <v>78</v>
      </c>
      <c r="U47" s="13" t="s">
        <v>78</v>
      </c>
    </row>
    <row r="48" spans="1:21" ht="42" customHeight="1" x14ac:dyDescent="0.2">
      <c r="A48" s="6" t="s">
        <v>141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142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  <c r="M48" s="13" t="s">
        <v>78</v>
      </c>
      <c r="N48" s="13" t="s">
        <v>78</v>
      </c>
      <c r="O48" s="13" t="s">
        <v>78</v>
      </c>
      <c r="P48" s="13" t="s">
        <v>78</v>
      </c>
      <c r="Q48" s="13" t="s">
        <v>78</v>
      </c>
      <c r="R48" s="13" t="s">
        <v>78</v>
      </c>
      <c r="S48" s="13" t="s">
        <v>78</v>
      </c>
      <c r="T48" s="13" t="s">
        <v>78</v>
      </c>
      <c r="U48" s="13" t="s">
        <v>78</v>
      </c>
    </row>
    <row r="49" spans="1:21" ht="42" customHeight="1" x14ac:dyDescent="0.2">
      <c r="A49" s="6" t="s">
        <v>178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  <c r="M49" s="13" t="s">
        <v>78</v>
      </c>
      <c r="N49" s="13" t="s">
        <v>78</v>
      </c>
      <c r="O49" s="13" t="s">
        <v>78</v>
      </c>
      <c r="P49" s="13" t="s">
        <v>78</v>
      </c>
      <c r="Q49" s="13" t="s">
        <v>78</v>
      </c>
      <c r="R49" s="13" t="s">
        <v>78</v>
      </c>
      <c r="S49" s="13" t="s">
        <v>78</v>
      </c>
      <c r="T49" s="13" t="s">
        <v>78</v>
      </c>
      <c r="U49" s="13" t="s">
        <v>78</v>
      </c>
    </row>
    <row r="50" spans="1:21" ht="42" customHeight="1" x14ac:dyDescent="0.2">
      <c r="A50" s="6" t="s">
        <v>90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  <c r="M50" s="13" t="s">
        <v>78</v>
      </c>
      <c r="N50" s="13" t="s">
        <v>78</v>
      </c>
      <c r="O50" s="13" t="s">
        <v>78</v>
      </c>
      <c r="P50" s="13" t="s">
        <v>78</v>
      </c>
      <c r="Q50" s="13" t="s">
        <v>78</v>
      </c>
      <c r="R50" s="13" t="s">
        <v>78</v>
      </c>
      <c r="S50" s="13" t="s">
        <v>78</v>
      </c>
      <c r="T50" s="13" t="s">
        <v>78</v>
      </c>
      <c r="U50" s="13" t="s">
        <v>78</v>
      </c>
    </row>
    <row r="51" spans="1:21" ht="42" customHeight="1" x14ac:dyDescent="0.2">
      <c r="A51" s="6" t="s">
        <v>179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  <c r="M51" s="13" t="s">
        <v>78</v>
      </c>
      <c r="N51" s="13" t="s">
        <v>78</v>
      </c>
      <c r="O51" s="13" t="s">
        <v>78</v>
      </c>
      <c r="P51" s="13" t="s">
        <v>78</v>
      </c>
      <c r="Q51" s="13" t="s">
        <v>78</v>
      </c>
      <c r="R51" s="13" t="s">
        <v>78</v>
      </c>
      <c r="S51" s="13" t="s">
        <v>78</v>
      </c>
      <c r="T51" s="13" t="s">
        <v>78</v>
      </c>
      <c r="U51" s="13" t="s">
        <v>78</v>
      </c>
    </row>
    <row r="52" spans="1:21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7" t="s">
        <v>10</v>
      </c>
      <c r="H52" s="4" t="s">
        <v>10</v>
      </c>
      <c r="I52" s="10">
        <f t="shared" si="1"/>
        <v>160000</v>
      </c>
      <c r="J52" s="12">
        <v>100000</v>
      </c>
      <c r="K52" s="13" t="s">
        <v>78</v>
      </c>
      <c r="L52" s="13" t="s">
        <v>78</v>
      </c>
      <c r="M52" s="13">
        <v>60000</v>
      </c>
      <c r="N52" s="13" t="s">
        <v>78</v>
      </c>
      <c r="O52" s="13" t="s">
        <v>78</v>
      </c>
      <c r="P52" s="13" t="s">
        <v>78</v>
      </c>
      <c r="Q52" s="13" t="s">
        <v>78</v>
      </c>
      <c r="R52" s="13" t="s">
        <v>78</v>
      </c>
      <c r="S52" s="13" t="s">
        <v>78</v>
      </c>
      <c r="T52" s="13" t="s">
        <v>78</v>
      </c>
      <c r="U52" s="13" t="s">
        <v>78</v>
      </c>
    </row>
    <row r="53" spans="1:21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  <c r="M53" s="13" t="s">
        <v>78</v>
      </c>
      <c r="N53" s="13" t="s">
        <v>78</v>
      </c>
      <c r="O53" s="13" t="s">
        <v>78</v>
      </c>
      <c r="P53" s="13" t="s">
        <v>78</v>
      </c>
      <c r="Q53" s="13" t="s">
        <v>78</v>
      </c>
      <c r="R53" s="13" t="s">
        <v>78</v>
      </c>
      <c r="S53" s="13" t="s">
        <v>78</v>
      </c>
      <c r="T53" s="13" t="s">
        <v>78</v>
      </c>
      <c r="U53" s="13" t="s">
        <v>78</v>
      </c>
    </row>
    <row r="54" spans="1:21" ht="42" customHeight="1" x14ac:dyDescent="0.2">
      <c r="A54" s="6" t="s">
        <v>91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  <c r="M54" s="13" t="s">
        <v>78</v>
      </c>
      <c r="N54" s="13" t="s">
        <v>78</v>
      </c>
      <c r="O54" s="13" t="s">
        <v>78</v>
      </c>
      <c r="P54" s="13" t="s">
        <v>78</v>
      </c>
      <c r="Q54" s="13" t="s">
        <v>78</v>
      </c>
      <c r="R54" s="13" t="s">
        <v>78</v>
      </c>
      <c r="S54" s="13" t="s">
        <v>78</v>
      </c>
      <c r="T54" s="13" t="s">
        <v>78</v>
      </c>
      <c r="U54" s="13" t="s">
        <v>78</v>
      </c>
    </row>
    <row r="55" spans="1:21" ht="42" customHeight="1" x14ac:dyDescent="0.2">
      <c r="A55" s="6" t="s">
        <v>180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235000</v>
      </c>
      <c r="J55" s="12">
        <v>235000</v>
      </c>
      <c r="K55" s="13" t="s">
        <v>78</v>
      </c>
      <c r="L55" s="13" t="s">
        <v>78</v>
      </c>
      <c r="M55" s="13" t="s">
        <v>78</v>
      </c>
      <c r="N55" s="13" t="s">
        <v>78</v>
      </c>
      <c r="O55" s="13" t="s">
        <v>78</v>
      </c>
      <c r="P55" s="13" t="s">
        <v>78</v>
      </c>
      <c r="Q55" s="13" t="s">
        <v>78</v>
      </c>
      <c r="R55" s="13" t="s">
        <v>78</v>
      </c>
      <c r="S55" s="13" t="s">
        <v>78</v>
      </c>
      <c r="T55" s="13" t="s">
        <v>78</v>
      </c>
      <c r="U55" s="13" t="s">
        <v>78</v>
      </c>
    </row>
    <row r="56" spans="1:21" ht="42" customHeight="1" x14ac:dyDescent="0.2">
      <c r="A56" s="6" t="s">
        <v>181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  <c r="M56" s="13" t="s">
        <v>78</v>
      </c>
      <c r="N56" s="13" t="s">
        <v>78</v>
      </c>
      <c r="O56" s="13" t="s">
        <v>78</v>
      </c>
      <c r="P56" s="13" t="s">
        <v>78</v>
      </c>
      <c r="Q56" s="13" t="s">
        <v>78</v>
      </c>
      <c r="R56" s="13" t="s">
        <v>78</v>
      </c>
      <c r="S56" s="13" t="s">
        <v>78</v>
      </c>
      <c r="T56" s="13" t="s">
        <v>78</v>
      </c>
      <c r="U56" s="13" t="s">
        <v>78</v>
      </c>
    </row>
    <row r="57" spans="1:21" ht="42" customHeight="1" x14ac:dyDescent="0.2">
      <c r="A57" s="6" t="s">
        <v>143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25000</v>
      </c>
      <c r="J57" s="12">
        <v>25000</v>
      </c>
      <c r="K57" s="13" t="s">
        <v>78</v>
      </c>
      <c r="L57" s="13" t="s">
        <v>78</v>
      </c>
      <c r="M57" s="13" t="s">
        <v>78</v>
      </c>
      <c r="N57" s="13" t="s">
        <v>78</v>
      </c>
      <c r="O57" s="13" t="s">
        <v>78</v>
      </c>
      <c r="P57" s="13" t="s">
        <v>78</v>
      </c>
      <c r="Q57" s="13" t="s">
        <v>78</v>
      </c>
      <c r="R57" s="13" t="s">
        <v>78</v>
      </c>
      <c r="S57" s="13" t="s">
        <v>78</v>
      </c>
      <c r="T57" s="13" t="s">
        <v>78</v>
      </c>
      <c r="U57" s="13" t="s">
        <v>78</v>
      </c>
    </row>
    <row r="58" spans="1:21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  <c r="M58" s="13" t="s">
        <v>78</v>
      </c>
      <c r="N58" s="13" t="s">
        <v>78</v>
      </c>
      <c r="O58" s="13" t="s">
        <v>78</v>
      </c>
      <c r="P58" s="13" t="s">
        <v>78</v>
      </c>
      <c r="Q58" s="13" t="s">
        <v>78</v>
      </c>
      <c r="R58" s="13" t="s">
        <v>78</v>
      </c>
      <c r="S58" s="13" t="s">
        <v>78</v>
      </c>
      <c r="T58" s="13" t="s">
        <v>78</v>
      </c>
      <c r="U58" s="13" t="s">
        <v>78</v>
      </c>
    </row>
    <row r="59" spans="1:21" ht="42" customHeight="1" x14ac:dyDescent="0.2">
      <c r="A59" s="6" t="s">
        <v>182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323000</v>
      </c>
      <c r="J59" s="12">
        <v>253000</v>
      </c>
      <c r="K59" s="13" t="s">
        <v>78</v>
      </c>
      <c r="L59" s="13" t="s">
        <v>78</v>
      </c>
      <c r="M59" s="13" t="s">
        <v>78</v>
      </c>
      <c r="N59" s="13" t="s">
        <v>78</v>
      </c>
      <c r="O59" s="13" t="s">
        <v>78</v>
      </c>
      <c r="P59" s="13">
        <v>70000</v>
      </c>
      <c r="Q59" s="13" t="s">
        <v>78</v>
      </c>
      <c r="R59" s="13" t="s">
        <v>78</v>
      </c>
      <c r="S59" s="13" t="s">
        <v>78</v>
      </c>
      <c r="T59" s="13" t="s">
        <v>78</v>
      </c>
      <c r="U59" s="13" t="s">
        <v>78</v>
      </c>
    </row>
    <row r="60" spans="1:21" ht="42" customHeight="1" x14ac:dyDescent="0.2">
      <c r="A60" s="6" t="s">
        <v>144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  <c r="M60" s="13" t="s">
        <v>78</v>
      </c>
      <c r="N60" s="13" t="s">
        <v>78</v>
      </c>
      <c r="O60" s="13" t="s">
        <v>78</v>
      </c>
      <c r="P60" s="13" t="s">
        <v>78</v>
      </c>
      <c r="Q60" s="13" t="s">
        <v>78</v>
      </c>
      <c r="R60" s="13" t="s">
        <v>78</v>
      </c>
      <c r="S60" s="13" t="s">
        <v>78</v>
      </c>
      <c r="T60" s="13" t="s">
        <v>78</v>
      </c>
      <c r="U60" s="13" t="s">
        <v>78</v>
      </c>
    </row>
    <row r="61" spans="1:21" ht="42" customHeight="1" x14ac:dyDescent="0.2">
      <c r="A61" s="6" t="s">
        <v>145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  <c r="M61" s="13" t="s">
        <v>78</v>
      </c>
      <c r="N61" s="13" t="s">
        <v>78</v>
      </c>
      <c r="O61" s="13" t="s">
        <v>78</v>
      </c>
      <c r="P61" s="13" t="s">
        <v>78</v>
      </c>
      <c r="Q61" s="13" t="s">
        <v>78</v>
      </c>
      <c r="R61" s="13" t="s">
        <v>78</v>
      </c>
      <c r="S61" s="13" t="s">
        <v>78</v>
      </c>
      <c r="T61" s="13" t="s">
        <v>78</v>
      </c>
      <c r="U61" s="13" t="s">
        <v>78</v>
      </c>
    </row>
    <row r="62" spans="1:21" ht="42" customHeight="1" x14ac:dyDescent="0.2">
      <c r="A62" s="6" t="s">
        <v>183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  <c r="M62" s="13" t="s">
        <v>78</v>
      </c>
      <c r="N62" s="13" t="s">
        <v>78</v>
      </c>
      <c r="O62" s="13" t="s">
        <v>78</v>
      </c>
      <c r="P62" s="13" t="s">
        <v>78</v>
      </c>
      <c r="Q62" s="13" t="s">
        <v>78</v>
      </c>
      <c r="R62" s="13" t="s">
        <v>78</v>
      </c>
      <c r="S62" s="13" t="s">
        <v>78</v>
      </c>
      <c r="T62" s="13" t="s">
        <v>78</v>
      </c>
      <c r="U62" s="13" t="s">
        <v>78</v>
      </c>
    </row>
    <row r="63" spans="1:21" ht="42" customHeight="1" x14ac:dyDescent="0.2">
      <c r="A63" s="6" t="s">
        <v>146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  <c r="M63" s="13" t="s">
        <v>78</v>
      </c>
      <c r="N63" s="13" t="s">
        <v>78</v>
      </c>
      <c r="O63" s="13" t="s">
        <v>78</v>
      </c>
      <c r="P63" s="13" t="s">
        <v>78</v>
      </c>
      <c r="Q63" s="13" t="s">
        <v>78</v>
      </c>
      <c r="R63" s="13" t="s">
        <v>78</v>
      </c>
      <c r="S63" s="13" t="s">
        <v>78</v>
      </c>
      <c r="T63" s="13" t="s">
        <v>78</v>
      </c>
      <c r="U63" s="13" t="s">
        <v>78</v>
      </c>
    </row>
    <row r="64" spans="1:21" ht="42" customHeight="1" x14ac:dyDescent="0.2">
      <c r="A64" s="6" t="s">
        <v>147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  <c r="M64" s="13" t="s">
        <v>78</v>
      </c>
      <c r="N64" s="13" t="s">
        <v>78</v>
      </c>
      <c r="O64" s="13" t="s">
        <v>78</v>
      </c>
      <c r="P64" s="13" t="s">
        <v>78</v>
      </c>
      <c r="Q64" s="13" t="s">
        <v>78</v>
      </c>
      <c r="R64" s="13" t="s">
        <v>78</v>
      </c>
      <c r="S64" s="13" t="s">
        <v>78</v>
      </c>
      <c r="T64" s="13" t="s">
        <v>78</v>
      </c>
      <c r="U64" s="13" t="s">
        <v>78</v>
      </c>
    </row>
    <row r="65" spans="1:21" ht="42" customHeight="1" x14ac:dyDescent="0.2">
      <c r="A65" s="6" t="s">
        <v>148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  <c r="M65" s="13" t="s">
        <v>78</v>
      </c>
      <c r="N65" s="13" t="s">
        <v>78</v>
      </c>
      <c r="O65" s="13" t="s">
        <v>78</v>
      </c>
      <c r="P65" s="13" t="s">
        <v>78</v>
      </c>
      <c r="Q65" s="13" t="s">
        <v>78</v>
      </c>
      <c r="R65" s="13" t="s">
        <v>78</v>
      </c>
      <c r="S65" s="13" t="s">
        <v>78</v>
      </c>
      <c r="T65" s="13" t="s">
        <v>78</v>
      </c>
      <c r="U65" s="13" t="s">
        <v>78</v>
      </c>
    </row>
    <row r="66" spans="1:21" ht="42" customHeight="1" x14ac:dyDescent="0.2">
      <c r="A66" s="6" t="s">
        <v>184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SUM(J66:U66)</f>
        <v>88000</v>
      </c>
      <c r="J66" s="12">
        <v>85000</v>
      </c>
      <c r="K66" s="13" t="s">
        <v>78</v>
      </c>
      <c r="L66" s="13" t="s">
        <v>78</v>
      </c>
      <c r="M66" s="13" t="s">
        <v>78</v>
      </c>
      <c r="N66" s="13">
        <v>3000</v>
      </c>
      <c r="O66" s="13" t="s">
        <v>78</v>
      </c>
      <c r="P66" s="13" t="s">
        <v>78</v>
      </c>
      <c r="Q66" s="13" t="s">
        <v>78</v>
      </c>
      <c r="R66" s="13" t="s">
        <v>78</v>
      </c>
      <c r="S66" s="13" t="s">
        <v>78</v>
      </c>
      <c r="T66" s="13" t="s">
        <v>78</v>
      </c>
      <c r="U66" s="13" t="s">
        <v>78</v>
      </c>
    </row>
    <row r="67" spans="1:21" ht="42" customHeight="1" x14ac:dyDescent="0.2">
      <c r="A67" s="6" t="s">
        <v>185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149</v>
      </c>
      <c r="G67" s="4" t="s">
        <v>10</v>
      </c>
      <c r="H67" s="4" t="s">
        <v>10</v>
      </c>
      <c r="I67" s="10">
        <f t="shared" si="2"/>
        <v>100000</v>
      </c>
      <c r="J67" s="12">
        <v>100000</v>
      </c>
      <c r="K67" s="13" t="s">
        <v>78</v>
      </c>
      <c r="L67" s="13" t="s">
        <v>78</v>
      </c>
      <c r="M67" s="13" t="s">
        <v>78</v>
      </c>
      <c r="N67" s="13" t="s">
        <v>78</v>
      </c>
      <c r="O67" s="13" t="s">
        <v>78</v>
      </c>
      <c r="P67" s="13" t="s">
        <v>78</v>
      </c>
      <c r="Q67" s="13" t="s">
        <v>78</v>
      </c>
      <c r="R67" s="13" t="s">
        <v>78</v>
      </c>
      <c r="S67" s="13" t="s">
        <v>78</v>
      </c>
      <c r="T67" s="13" t="s">
        <v>78</v>
      </c>
      <c r="U67" s="13" t="s">
        <v>78</v>
      </c>
    </row>
    <row r="68" spans="1:21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50000</v>
      </c>
      <c r="J68" s="12">
        <v>50000</v>
      </c>
      <c r="K68" s="13" t="s">
        <v>78</v>
      </c>
      <c r="L68" s="13" t="s">
        <v>78</v>
      </c>
      <c r="M68" s="13" t="s">
        <v>78</v>
      </c>
      <c r="N68" s="13" t="s">
        <v>78</v>
      </c>
      <c r="O68" s="13" t="s">
        <v>78</v>
      </c>
      <c r="P68" s="13" t="s">
        <v>78</v>
      </c>
      <c r="Q68" s="13" t="s">
        <v>78</v>
      </c>
      <c r="R68" s="13" t="s">
        <v>78</v>
      </c>
      <c r="S68" s="13" t="s">
        <v>78</v>
      </c>
      <c r="T68" s="13" t="s">
        <v>78</v>
      </c>
      <c r="U68" s="13" t="s">
        <v>78</v>
      </c>
    </row>
    <row r="69" spans="1:21" ht="42" customHeight="1" x14ac:dyDescent="0.2">
      <c r="A69" s="6" t="s">
        <v>186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20000</v>
      </c>
      <c r="J69" s="12">
        <v>20000</v>
      </c>
      <c r="K69" s="13" t="s">
        <v>78</v>
      </c>
      <c r="L69" s="13" t="s">
        <v>78</v>
      </c>
      <c r="M69" s="13" t="s">
        <v>78</v>
      </c>
      <c r="N69" s="13" t="s">
        <v>78</v>
      </c>
      <c r="O69" s="13" t="s">
        <v>78</v>
      </c>
      <c r="P69" s="13" t="s">
        <v>78</v>
      </c>
      <c r="Q69" s="13" t="s">
        <v>78</v>
      </c>
      <c r="R69" s="13" t="s">
        <v>78</v>
      </c>
      <c r="S69" s="13" t="s">
        <v>78</v>
      </c>
      <c r="T69" s="13" t="s">
        <v>78</v>
      </c>
      <c r="U69" s="13" t="s">
        <v>78</v>
      </c>
    </row>
    <row r="70" spans="1:21" ht="42" customHeight="1" x14ac:dyDescent="0.2">
      <c r="A70" s="6" t="s">
        <v>150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  <c r="M70" s="13" t="s">
        <v>78</v>
      </c>
      <c r="N70" s="13" t="s">
        <v>78</v>
      </c>
      <c r="O70" s="13" t="s">
        <v>78</v>
      </c>
      <c r="P70" s="13" t="s">
        <v>78</v>
      </c>
      <c r="Q70" s="13" t="s">
        <v>78</v>
      </c>
      <c r="R70" s="13" t="s">
        <v>78</v>
      </c>
      <c r="S70" s="13" t="s">
        <v>78</v>
      </c>
      <c r="T70" s="13" t="s">
        <v>78</v>
      </c>
      <c r="U70" s="13" t="s">
        <v>78</v>
      </c>
    </row>
    <row r="71" spans="1:21" ht="42" customHeight="1" x14ac:dyDescent="0.2">
      <c r="A71" s="6" t="s">
        <v>151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  <c r="M71" s="13" t="s">
        <v>78</v>
      </c>
      <c r="N71" s="13" t="s">
        <v>78</v>
      </c>
      <c r="O71" s="13" t="s">
        <v>78</v>
      </c>
      <c r="P71" s="13" t="s">
        <v>78</v>
      </c>
      <c r="Q71" s="13" t="s">
        <v>78</v>
      </c>
      <c r="R71" s="13" t="s">
        <v>78</v>
      </c>
      <c r="S71" s="13" t="s">
        <v>78</v>
      </c>
      <c r="T71" s="13" t="s">
        <v>78</v>
      </c>
      <c r="U71" s="13" t="s">
        <v>78</v>
      </c>
    </row>
    <row r="72" spans="1:21" ht="42" customHeight="1" x14ac:dyDescent="0.2">
      <c r="A72" s="6" t="s">
        <v>152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  <c r="M72" s="13" t="s">
        <v>78</v>
      </c>
      <c r="N72" s="13" t="s">
        <v>78</v>
      </c>
      <c r="O72" s="13" t="s">
        <v>78</v>
      </c>
      <c r="P72" s="13" t="s">
        <v>78</v>
      </c>
      <c r="Q72" s="13" t="s">
        <v>78</v>
      </c>
      <c r="R72" s="13" t="s">
        <v>78</v>
      </c>
      <c r="S72" s="13" t="s">
        <v>78</v>
      </c>
      <c r="T72" s="13" t="s">
        <v>78</v>
      </c>
      <c r="U72" s="13" t="s">
        <v>78</v>
      </c>
    </row>
    <row r="73" spans="1:21" ht="42" customHeight="1" x14ac:dyDescent="0.2">
      <c r="A73" s="6" t="s">
        <v>153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82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  <c r="M73" s="13" t="s">
        <v>78</v>
      </c>
      <c r="N73" s="13" t="s">
        <v>78</v>
      </c>
      <c r="O73" s="13" t="s">
        <v>78</v>
      </c>
      <c r="P73" s="13" t="s">
        <v>78</v>
      </c>
      <c r="Q73" s="13" t="s">
        <v>78</v>
      </c>
      <c r="R73" s="13" t="s">
        <v>78</v>
      </c>
      <c r="S73" s="13" t="s">
        <v>78</v>
      </c>
      <c r="T73" s="13" t="s">
        <v>78</v>
      </c>
      <c r="U73" s="13" t="s">
        <v>78</v>
      </c>
    </row>
    <row r="74" spans="1:21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  <c r="M74" s="13" t="s">
        <v>78</v>
      </c>
      <c r="N74" s="13" t="s">
        <v>78</v>
      </c>
      <c r="O74" s="13" t="s">
        <v>78</v>
      </c>
      <c r="P74" s="13" t="s">
        <v>78</v>
      </c>
      <c r="Q74" s="13" t="s">
        <v>78</v>
      </c>
      <c r="R74" s="13" t="s">
        <v>78</v>
      </c>
      <c r="S74" s="13" t="s">
        <v>78</v>
      </c>
      <c r="T74" s="13" t="s">
        <v>78</v>
      </c>
      <c r="U74" s="13" t="s">
        <v>78</v>
      </c>
    </row>
    <row r="75" spans="1:21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80000</v>
      </c>
      <c r="J75" s="12">
        <v>80000</v>
      </c>
      <c r="K75" s="13" t="s">
        <v>78</v>
      </c>
      <c r="L75" s="13" t="s">
        <v>78</v>
      </c>
      <c r="M75" s="13" t="s">
        <v>78</v>
      </c>
      <c r="N75" s="13" t="s">
        <v>78</v>
      </c>
      <c r="O75" s="13" t="s">
        <v>78</v>
      </c>
      <c r="P75" s="13" t="s">
        <v>78</v>
      </c>
      <c r="Q75" s="13" t="s">
        <v>78</v>
      </c>
      <c r="R75" s="13" t="s">
        <v>78</v>
      </c>
      <c r="S75" s="13" t="s">
        <v>78</v>
      </c>
      <c r="T75" s="13" t="s">
        <v>78</v>
      </c>
      <c r="U75" s="13" t="s">
        <v>78</v>
      </c>
    </row>
    <row r="76" spans="1:21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  <c r="M76" s="13" t="s">
        <v>78</v>
      </c>
      <c r="N76" s="13" t="s">
        <v>78</v>
      </c>
      <c r="O76" s="13" t="s">
        <v>78</v>
      </c>
      <c r="P76" s="13" t="s">
        <v>78</v>
      </c>
      <c r="Q76" s="13" t="s">
        <v>78</v>
      </c>
      <c r="R76" s="13" t="s">
        <v>78</v>
      </c>
      <c r="S76" s="13" t="s">
        <v>78</v>
      </c>
      <c r="T76" s="13" t="s">
        <v>78</v>
      </c>
      <c r="U76" s="13" t="s">
        <v>78</v>
      </c>
    </row>
    <row r="77" spans="1:21" ht="42" customHeight="1" x14ac:dyDescent="0.2">
      <c r="A77" s="6" t="s">
        <v>83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60000</v>
      </c>
      <c r="J77" s="12">
        <v>60000</v>
      </c>
      <c r="K77" s="13" t="s">
        <v>78</v>
      </c>
      <c r="L77" s="13" t="s">
        <v>78</v>
      </c>
      <c r="M77" s="13" t="s">
        <v>78</v>
      </c>
      <c r="N77" s="13" t="s">
        <v>78</v>
      </c>
      <c r="O77" s="13" t="s">
        <v>78</v>
      </c>
      <c r="P77" s="13" t="s">
        <v>78</v>
      </c>
      <c r="Q77" s="13" t="s">
        <v>78</v>
      </c>
      <c r="R77" s="13" t="s">
        <v>78</v>
      </c>
      <c r="S77" s="13" t="s">
        <v>78</v>
      </c>
      <c r="T77" s="13" t="s">
        <v>78</v>
      </c>
      <c r="U77" s="13" t="s">
        <v>78</v>
      </c>
    </row>
    <row r="78" spans="1:21" ht="42" customHeight="1" x14ac:dyDescent="0.2">
      <c r="A78" s="6" t="s">
        <v>154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  <c r="M78" s="13" t="s">
        <v>78</v>
      </c>
      <c r="N78" s="13" t="s">
        <v>78</v>
      </c>
      <c r="O78" s="13" t="s">
        <v>78</v>
      </c>
      <c r="P78" s="13" t="s">
        <v>78</v>
      </c>
      <c r="Q78" s="13" t="s">
        <v>78</v>
      </c>
      <c r="R78" s="13" t="s">
        <v>78</v>
      </c>
      <c r="S78" s="13" t="s">
        <v>78</v>
      </c>
      <c r="T78" s="13" t="s">
        <v>78</v>
      </c>
      <c r="U78" s="13" t="s">
        <v>78</v>
      </c>
    </row>
    <row r="79" spans="1:21" ht="42" customHeight="1" x14ac:dyDescent="0.2">
      <c r="A79" s="7" t="s">
        <v>92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413492.89</v>
      </c>
      <c r="J79" s="12">
        <v>413492.89</v>
      </c>
      <c r="K79" s="13" t="s">
        <v>78</v>
      </c>
      <c r="L79" s="13" t="s">
        <v>78</v>
      </c>
      <c r="M79" s="13" t="s">
        <v>78</v>
      </c>
      <c r="N79" s="13" t="s">
        <v>78</v>
      </c>
      <c r="O79" s="13" t="s">
        <v>78</v>
      </c>
      <c r="P79" s="13" t="s">
        <v>78</v>
      </c>
      <c r="Q79" s="13" t="s">
        <v>78</v>
      </c>
      <c r="R79" s="13" t="s">
        <v>78</v>
      </c>
      <c r="S79" s="13" t="s">
        <v>78</v>
      </c>
      <c r="T79" s="13" t="s">
        <v>78</v>
      </c>
      <c r="U79" s="13" t="s">
        <v>78</v>
      </c>
    </row>
    <row r="80" spans="1:21" ht="42" customHeight="1" x14ac:dyDescent="0.2">
      <c r="A80" s="7" t="s">
        <v>92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999660.12</v>
      </c>
      <c r="J80" s="12">
        <v>999660.12</v>
      </c>
      <c r="K80" s="13" t="s">
        <v>78</v>
      </c>
      <c r="L80" s="13" t="s">
        <v>78</v>
      </c>
      <c r="M80" s="13" t="s">
        <v>78</v>
      </c>
      <c r="N80" s="13" t="s">
        <v>78</v>
      </c>
      <c r="O80" s="13" t="s">
        <v>78</v>
      </c>
      <c r="P80" s="13" t="s">
        <v>78</v>
      </c>
      <c r="Q80" s="13" t="s">
        <v>78</v>
      </c>
      <c r="R80" s="13" t="s">
        <v>78</v>
      </c>
      <c r="S80" s="13" t="s">
        <v>78</v>
      </c>
      <c r="T80" s="13" t="s">
        <v>78</v>
      </c>
      <c r="U80" s="13" t="s">
        <v>78</v>
      </c>
    </row>
    <row r="81" spans="1:21" ht="42" customHeight="1" x14ac:dyDescent="0.2">
      <c r="A81" s="7" t="s">
        <v>92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886846.99</v>
      </c>
      <c r="J81" s="12">
        <v>886846.99</v>
      </c>
      <c r="K81" s="13" t="s">
        <v>78</v>
      </c>
      <c r="L81" s="13" t="s">
        <v>78</v>
      </c>
      <c r="M81" s="13" t="s">
        <v>78</v>
      </c>
      <c r="N81" s="13" t="s">
        <v>78</v>
      </c>
      <c r="O81" s="13" t="s">
        <v>78</v>
      </c>
      <c r="P81" s="13" t="s">
        <v>78</v>
      </c>
      <c r="Q81" s="13" t="s">
        <v>78</v>
      </c>
      <c r="R81" s="13" t="s">
        <v>78</v>
      </c>
      <c r="S81" s="13" t="s">
        <v>78</v>
      </c>
      <c r="T81" s="13" t="s">
        <v>78</v>
      </c>
      <c r="U81" s="13" t="s">
        <v>78</v>
      </c>
    </row>
    <row r="82" spans="1:21" ht="42" customHeight="1" x14ac:dyDescent="0.2">
      <c r="A82" s="7" t="s">
        <v>84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355247</v>
      </c>
      <c r="J82" s="12">
        <v>355247</v>
      </c>
      <c r="K82" s="13" t="s">
        <v>78</v>
      </c>
      <c r="L82" s="13" t="s">
        <v>78</v>
      </c>
      <c r="M82" s="13" t="s">
        <v>78</v>
      </c>
      <c r="N82" s="13" t="s">
        <v>78</v>
      </c>
      <c r="O82" s="13" t="s">
        <v>78</v>
      </c>
      <c r="P82" s="13" t="s">
        <v>78</v>
      </c>
      <c r="Q82" s="13" t="s">
        <v>78</v>
      </c>
      <c r="R82" s="13" t="s">
        <v>78</v>
      </c>
      <c r="S82" s="13" t="s">
        <v>78</v>
      </c>
      <c r="T82" s="13" t="s">
        <v>78</v>
      </c>
      <c r="U82" s="13" t="s">
        <v>78</v>
      </c>
    </row>
    <row r="83" spans="1:21" ht="42" customHeight="1" x14ac:dyDescent="0.2">
      <c r="A83" s="7" t="s">
        <v>84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1401454.61</v>
      </c>
      <c r="J83" s="12">
        <v>1401454.61</v>
      </c>
      <c r="K83" s="13" t="s">
        <v>78</v>
      </c>
      <c r="L83" s="13" t="s">
        <v>78</v>
      </c>
      <c r="M83" s="13" t="s">
        <v>78</v>
      </c>
      <c r="N83" s="13" t="s">
        <v>78</v>
      </c>
      <c r="O83" s="13" t="s">
        <v>78</v>
      </c>
      <c r="P83" s="13" t="s">
        <v>78</v>
      </c>
      <c r="Q83" s="13" t="s">
        <v>78</v>
      </c>
      <c r="R83" s="13" t="s">
        <v>78</v>
      </c>
      <c r="S83" s="13" t="s">
        <v>78</v>
      </c>
      <c r="T83" s="13" t="s">
        <v>78</v>
      </c>
      <c r="U83" s="13" t="s">
        <v>78</v>
      </c>
    </row>
    <row r="84" spans="1:21" ht="42" customHeight="1" x14ac:dyDescent="0.2">
      <c r="A84" s="7" t="s">
        <v>84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1243298.3899999999</v>
      </c>
      <c r="J84" s="12">
        <v>1243298.3899999999</v>
      </c>
      <c r="K84" s="13" t="s">
        <v>78</v>
      </c>
      <c r="L84" s="13" t="s">
        <v>78</v>
      </c>
      <c r="M84" s="13" t="s">
        <v>78</v>
      </c>
      <c r="N84" s="13" t="s">
        <v>78</v>
      </c>
      <c r="O84" s="13" t="s">
        <v>78</v>
      </c>
      <c r="P84" s="13" t="s">
        <v>78</v>
      </c>
      <c r="Q84" s="13" t="s">
        <v>78</v>
      </c>
      <c r="R84" s="13" t="s">
        <v>78</v>
      </c>
      <c r="S84" s="13" t="s">
        <v>78</v>
      </c>
      <c r="T84" s="13" t="s">
        <v>78</v>
      </c>
      <c r="U84" s="13" t="s">
        <v>78</v>
      </c>
    </row>
    <row r="85" spans="1:21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370000</v>
      </c>
      <c r="J85" s="12">
        <v>370000</v>
      </c>
      <c r="K85" s="13" t="s">
        <v>78</v>
      </c>
      <c r="L85" s="13" t="s">
        <v>78</v>
      </c>
      <c r="M85" s="13" t="s">
        <v>78</v>
      </c>
      <c r="N85" s="13" t="s">
        <v>78</v>
      </c>
      <c r="O85" s="13" t="s">
        <v>78</v>
      </c>
      <c r="P85" s="13" t="s">
        <v>78</v>
      </c>
      <c r="Q85" s="13" t="s">
        <v>78</v>
      </c>
      <c r="R85" s="13" t="s">
        <v>78</v>
      </c>
      <c r="S85" s="13" t="s">
        <v>78</v>
      </c>
      <c r="T85" s="13" t="s">
        <v>78</v>
      </c>
      <c r="U85" s="13" t="s">
        <v>78</v>
      </c>
    </row>
    <row r="86" spans="1:21" ht="42" customHeight="1" x14ac:dyDescent="0.2">
      <c r="A86" s="6" t="s">
        <v>110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120000</v>
      </c>
      <c r="J86" s="12">
        <v>120000</v>
      </c>
      <c r="K86" s="13" t="s">
        <v>78</v>
      </c>
      <c r="L86" s="13" t="s">
        <v>78</v>
      </c>
      <c r="M86" s="13" t="s">
        <v>78</v>
      </c>
      <c r="N86" s="13" t="s">
        <v>78</v>
      </c>
      <c r="O86" s="13" t="s">
        <v>78</v>
      </c>
      <c r="P86" s="13" t="s">
        <v>78</v>
      </c>
      <c r="Q86" s="13" t="s">
        <v>78</v>
      </c>
      <c r="R86" s="13" t="s">
        <v>78</v>
      </c>
      <c r="S86" s="13" t="s">
        <v>78</v>
      </c>
      <c r="T86" s="13" t="s">
        <v>78</v>
      </c>
      <c r="U86" s="13" t="s">
        <v>78</v>
      </c>
    </row>
    <row r="87" spans="1:21" ht="42" customHeight="1" x14ac:dyDescent="0.2">
      <c r="A87" s="6" t="s">
        <v>155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250000</v>
      </c>
      <c r="J87" s="12">
        <v>250000</v>
      </c>
      <c r="K87" s="13" t="s">
        <v>78</v>
      </c>
      <c r="L87" s="13" t="s">
        <v>78</v>
      </c>
      <c r="M87" s="13" t="s">
        <v>78</v>
      </c>
      <c r="N87" s="13" t="s">
        <v>78</v>
      </c>
      <c r="O87" s="13" t="s">
        <v>78</v>
      </c>
      <c r="P87" s="13" t="s">
        <v>78</v>
      </c>
      <c r="Q87" s="13" t="s">
        <v>78</v>
      </c>
      <c r="R87" s="13" t="s">
        <v>78</v>
      </c>
      <c r="S87" s="13" t="s">
        <v>78</v>
      </c>
      <c r="T87" s="13" t="s">
        <v>78</v>
      </c>
      <c r="U87" s="13" t="s">
        <v>78</v>
      </c>
    </row>
    <row r="88" spans="1:21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  <c r="M88" s="13" t="s">
        <v>78</v>
      </c>
      <c r="N88" s="13" t="s">
        <v>78</v>
      </c>
      <c r="O88" s="13" t="s">
        <v>78</v>
      </c>
      <c r="P88" s="13" t="s">
        <v>78</v>
      </c>
      <c r="Q88" s="13" t="s">
        <v>78</v>
      </c>
      <c r="R88" s="13" t="s">
        <v>78</v>
      </c>
      <c r="S88" s="13" t="s">
        <v>78</v>
      </c>
      <c r="T88" s="13" t="s">
        <v>78</v>
      </c>
      <c r="U88" s="13" t="s">
        <v>78</v>
      </c>
    </row>
    <row r="89" spans="1:21" ht="42" customHeight="1" x14ac:dyDescent="0.2">
      <c r="A89" s="6" t="s">
        <v>85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150000</v>
      </c>
      <c r="J89" s="12">
        <v>175000</v>
      </c>
      <c r="K89" s="13" t="s">
        <v>78</v>
      </c>
      <c r="L89" s="34">
        <v>-25000</v>
      </c>
      <c r="M89" s="13" t="s">
        <v>78</v>
      </c>
      <c r="N89" s="13" t="s">
        <v>78</v>
      </c>
      <c r="O89" s="13" t="s">
        <v>78</v>
      </c>
      <c r="P89" s="13" t="s">
        <v>78</v>
      </c>
      <c r="Q89" s="13" t="s">
        <v>78</v>
      </c>
      <c r="R89" s="13" t="s">
        <v>78</v>
      </c>
      <c r="S89" s="13" t="s">
        <v>78</v>
      </c>
      <c r="T89" s="13" t="s">
        <v>78</v>
      </c>
      <c r="U89" s="13" t="s">
        <v>78</v>
      </c>
    </row>
    <row r="90" spans="1:21" ht="42" customHeight="1" x14ac:dyDescent="0.2">
      <c r="A90" s="6" t="s">
        <v>156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100000</v>
      </c>
      <c r="J90" s="12">
        <v>100000</v>
      </c>
      <c r="K90" s="13" t="s">
        <v>78</v>
      </c>
      <c r="L90" s="13" t="s">
        <v>78</v>
      </c>
      <c r="M90" s="13" t="s">
        <v>78</v>
      </c>
      <c r="N90" s="13" t="s">
        <v>78</v>
      </c>
      <c r="O90" s="13" t="s">
        <v>78</v>
      </c>
      <c r="P90" s="13" t="s">
        <v>78</v>
      </c>
      <c r="Q90" s="13" t="s">
        <v>78</v>
      </c>
      <c r="R90" s="13" t="s">
        <v>78</v>
      </c>
      <c r="S90" s="13" t="s">
        <v>78</v>
      </c>
      <c r="T90" s="13" t="s">
        <v>78</v>
      </c>
      <c r="U90" s="13" t="s">
        <v>78</v>
      </c>
    </row>
    <row r="91" spans="1:21" ht="42" customHeight="1" x14ac:dyDescent="0.2">
      <c r="A91" s="6" t="s">
        <v>187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  <c r="M91" s="13" t="s">
        <v>78</v>
      </c>
      <c r="N91" s="13" t="s">
        <v>78</v>
      </c>
      <c r="O91" s="13" t="s">
        <v>78</v>
      </c>
      <c r="P91" s="13" t="s">
        <v>78</v>
      </c>
      <c r="Q91" s="13" t="s">
        <v>78</v>
      </c>
      <c r="R91" s="13" t="s">
        <v>78</v>
      </c>
      <c r="S91" s="13" t="s">
        <v>78</v>
      </c>
      <c r="T91" s="13" t="s">
        <v>78</v>
      </c>
      <c r="U91" s="13" t="s">
        <v>78</v>
      </c>
    </row>
    <row r="92" spans="1:21" ht="42" customHeight="1" x14ac:dyDescent="0.2">
      <c r="A92" s="6" t="s">
        <v>188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  <c r="M92" s="13" t="s">
        <v>78</v>
      </c>
      <c r="N92" s="13" t="s">
        <v>78</v>
      </c>
      <c r="O92" s="13" t="s">
        <v>78</v>
      </c>
      <c r="P92" s="13" t="s">
        <v>78</v>
      </c>
      <c r="Q92" s="13" t="s">
        <v>78</v>
      </c>
      <c r="R92" s="13" t="s">
        <v>78</v>
      </c>
      <c r="S92" s="13" t="s">
        <v>78</v>
      </c>
      <c r="T92" s="13" t="s">
        <v>78</v>
      </c>
      <c r="U92" s="13" t="s">
        <v>78</v>
      </c>
    </row>
    <row r="93" spans="1:21" ht="42" customHeight="1" x14ac:dyDescent="0.2">
      <c r="A93" s="6" t="s">
        <v>157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  <c r="M93" s="13" t="s">
        <v>78</v>
      </c>
      <c r="N93" s="13" t="s">
        <v>78</v>
      </c>
      <c r="O93" s="13" t="s">
        <v>78</v>
      </c>
      <c r="P93" s="13" t="s">
        <v>78</v>
      </c>
      <c r="Q93" s="13" t="s">
        <v>78</v>
      </c>
      <c r="R93" s="13" t="s">
        <v>78</v>
      </c>
      <c r="S93" s="13" t="s">
        <v>78</v>
      </c>
      <c r="T93" s="13" t="s">
        <v>78</v>
      </c>
      <c r="U93" s="13" t="s">
        <v>78</v>
      </c>
    </row>
    <row r="94" spans="1:21" ht="42" customHeight="1" x14ac:dyDescent="0.2">
      <c r="A94" s="6" t="s">
        <v>158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0</v>
      </c>
      <c r="J94" s="12">
        <v>50000</v>
      </c>
      <c r="K94" s="13" t="s">
        <v>78</v>
      </c>
      <c r="L94" s="13" t="s">
        <v>78</v>
      </c>
      <c r="M94" s="13" t="s">
        <v>78</v>
      </c>
      <c r="N94" s="13" t="s">
        <v>78</v>
      </c>
      <c r="O94" s="34">
        <v>-50000</v>
      </c>
      <c r="P94" s="13" t="s">
        <v>78</v>
      </c>
      <c r="Q94" s="13" t="s">
        <v>78</v>
      </c>
      <c r="R94" s="13" t="s">
        <v>78</v>
      </c>
      <c r="S94" s="13" t="s">
        <v>78</v>
      </c>
      <c r="T94" s="13" t="s">
        <v>78</v>
      </c>
      <c r="U94" s="13" t="s">
        <v>78</v>
      </c>
    </row>
    <row r="95" spans="1:21" ht="42" customHeight="1" x14ac:dyDescent="0.2">
      <c r="A95" s="6" t="s">
        <v>159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  <c r="M95" s="13" t="s">
        <v>78</v>
      </c>
      <c r="N95" s="13" t="s">
        <v>78</v>
      </c>
      <c r="O95" s="13" t="s">
        <v>78</v>
      </c>
      <c r="P95" s="13" t="s">
        <v>78</v>
      </c>
      <c r="Q95" s="13" t="s">
        <v>78</v>
      </c>
      <c r="R95" s="13" t="s">
        <v>78</v>
      </c>
      <c r="S95" s="13" t="s">
        <v>78</v>
      </c>
      <c r="T95" s="13" t="s">
        <v>78</v>
      </c>
      <c r="U95" s="13" t="s">
        <v>78</v>
      </c>
    </row>
    <row r="96" spans="1:21" ht="42" customHeight="1" x14ac:dyDescent="0.2">
      <c r="A96" s="6" t="s">
        <v>160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  <c r="M96" s="13" t="s">
        <v>78</v>
      </c>
      <c r="N96" s="13" t="s">
        <v>78</v>
      </c>
      <c r="O96" s="13" t="s">
        <v>78</v>
      </c>
      <c r="P96" s="13" t="s">
        <v>78</v>
      </c>
      <c r="Q96" s="13" t="s">
        <v>78</v>
      </c>
      <c r="R96" s="13" t="s">
        <v>78</v>
      </c>
      <c r="S96" s="13" t="s">
        <v>78</v>
      </c>
      <c r="T96" s="13" t="s">
        <v>78</v>
      </c>
      <c r="U96" s="13" t="s">
        <v>78</v>
      </c>
    </row>
    <row r="97" spans="1:21" ht="42" customHeight="1" x14ac:dyDescent="0.2">
      <c r="A97" s="6" t="s">
        <v>161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  <c r="M97" s="13" t="s">
        <v>78</v>
      </c>
      <c r="N97" s="13" t="s">
        <v>78</v>
      </c>
      <c r="O97" s="13" t="s">
        <v>78</v>
      </c>
      <c r="P97" s="13" t="s">
        <v>78</v>
      </c>
      <c r="Q97" s="13" t="s">
        <v>78</v>
      </c>
      <c r="R97" s="13" t="s">
        <v>78</v>
      </c>
      <c r="S97" s="13" t="s">
        <v>78</v>
      </c>
      <c r="T97" s="13" t="s">
        <v>78</v>
      </c>
      <c r="U97" s="13" t="s">
        <v>78</v>
      </c>
    </row>
    <row r="98" spans="1:21" ht="42" customHeight="1" x14ac:dyDescent="0.2">
      <c r="A98" s="6" t="s">
        <v>86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SUM(J98:U98)</f>
        <v>35000</v>
      </c>
      <c r="J98" s="12">
        <v>35000</v>
      </c>
      <c r="K98" s="13" t="s">
        <v>78</v>
      </c>
      <c r="L98" s="13" t="s">
        <v>78</v>
      </c>
      <c r="M98" s="13" t="s">
        <v>78</v>
      </c>
      <c r="N98" s="13" t="s">
        <v>78</v>
      </c>
      <c r="O98" s="13" t="s">
        <v>78</v>
      </c>
      <c r="P98" s="13" t="s">
        <v>78</v>
      </c>
      <c r="Q98" s="13" t="s">
        <v>78</v>
      </c>
      <c r="R98" s="13" t="s">
        <v>78</v>
      </c>
      <c r="S98" s="13" t="s">
        <v>78</v>
      </c>
      <c r="T98" s="13" t="s">
        <v>78</v>
      </c>
      <c r="U98" s="13" t="s">
        <v>78</v>
      </c>
    </row>
    <row r="99" spans="1:21" ht="42" customHeight="1" x14ac:dyDescent="0.2">
      <c r="A99" s="6" t="s">
        <v>189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150000</v>
      </c>
      <c r="J99" s="12">
        <v>150000</v>
      </c>
      <c r="K99" s="13" t="s">
        <v>78</v>
      </c>
      <c r="L99" s="13" t="s">
        <v>78</v>
      </c>
      <c r="M99" s="13" t="s">
        <v>78</v>
      </c>
      <c r="N99" s="13" t="s">
        <v>78</v>
      </c>
      <c r="O99" s="13" t="s">
        <v>78</v>
      </c>
      <c r="P99" s="13" t="s">
        <v>78</v>
      </c>
      <c r="Q99" s="13" t="s">
        <v>78</v>
      </c>
      <c r="R99" s="13" t="s">
        <v>78</v>
      </c>
      <c r="S99" s="13" t="s">
        <v>78</v>
      </c>
      <c r="T99" s="13" t="s">
        <v>78</v>
      </c>
      <c r="U99" s="13" t="s">
        <v>78</v>
      </c>
    </row>
    <row r="100" spans="1:21" ht="42" customHeight="1" x14ac:dyDescent="0.2">
      <c r="A100" s="6" t="s">
        <v>190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125000</v>
      </c>
      <c r="J100" s="12">
        <v>125000</v>
      </c>
      <c r="K100" s="13" t="s">
        <v>78</v>
      </c>
      <c r="L100" s="13" t="s">
        <v>78</v>
      </c>
      <c r="M100" s="13" t="s">
        <v>78</v>
      </c>
      <c r="N100" s="13" t="s">
        <v>78</v>
      </c>
      <c r="O100" s="13" t="s">
        <v>78</v>
      </c>
      <c r="P100" s="13" t="s">
        <v>78</v>
      </c>
      <c r="Q100" s="13" t="s">
        <v>78</v>
      </c>
      <c r="R100" s="13" t="s">
        <v>78</v>
      </c>
      <c r="S100" s="13" t="s">
        <v>78</v>
      </c>
      <c r="T100" s="13" t="s">
        <v>78</v>
      </c>
      <c r="U100" s="13" t="s">
        <v>78</v>
      </c>
    </row>
    <row r="101" spans="1:21" ht="42" customHeight="1" x14ac:dyDescent="0.2">
      <c r="A101" s="6" t="s">
        <v>87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  <c r="M101" s="13" t="s">
        <v>78</v>
      </c>
      <c r="N101" s="13" t="s">
        <v>78</v>
      </c>
      <c r="O101" s="13" t="s">
        <v>78</v>
      </c>
      <c r="P101" s="13" t="s">
        <v>78</v>
      </c>
      <c r="Q101" s="13" t="s">
        <v>78</v>
      </c>
      <c r="R101" s="13" t="s">
        <v>78</v>
      </c>
      <c r="S101" s="13" t="s">
        <v>78</v>
      </c>
      <c r="T101" s="13" t="s">
        <v>78</v>
      </c>
      <c r="U101" s="13" t="s">
        <v>78</v>
      </c>
    </row>
    <row r="102" spans="1:21" ht="42" customHeight="1" x14ac:dyDescent="0.2">
      <c r="A102" s="6" t="s">
        <v>87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  <c r="M102" s="13" t="s">
        <v>78</v>
      </c>
      <c r="N102" s="13" t="s">
        <v>78</v>
      </c>
      <c r="O102" s="13" t="s">
        <v>78</v>
      </c>
      <c r="P102" s="13" t="s">
        <v>78</v>
      </c>
      <c r="Q102" s="13" t="s">
        <v>78</v>
      </c>
      <c r="R102" s="13" t="s">
        <v>78</v>
      </c>
      <c r="S102" s="13" t="s">
        <v>78</v>
      </c>
      <c r="T102" s="13" t="s">
        <v>78</v>
      </c>
      <c r="U102" s="13" t="s">
        <v>78</v>
      </c>
    </row>
    <row r="103" spans="1:21" ht="42" customHeight="1" x14ac:dyDescent="0.2">
      <c r="A103" s="6" t="s">
        <v>162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257000</v>
      </c>
      <c r="J103" s="12">
        <v>272000</v>
      </c>
      <c r="K103" s="13" t="s">
        <v>78</v>
      </c>
      <c r="L103" s="13" t="s">
        <v>78</v>
      </c>
      <c r="M103" s="13" t="s">
        <v>78</v>
      </c>
      <c r="N103" s="13" t="s">
        <v>78</v>
      </c>
      <c r="O103" s="13" t="s">
        <v>78</v>
      </c>
      <c r="P103" s="13" t="s">
        <v>78</v>
      </c>
      <c r="Q103" s="13" t="s">
        <v>78</v>
      </c>
      <c r="R103" s="34">
        <v>-15000</v>
      </c>
      <c r="S103" s="13" t="s">
        <v>78</v>
      </c>
      <c r="T103" s="13" t="s">
        <v>78</v>
      </c>
      <c r="U103" s="13" t="s">
        <v>78</v>
      </c>
    </row>
    <row r="104" spans="1:21" ht="42" customHeight="1" x14ac:dyDescent="0.2">
      <c r="A104" s="6" t="s">
        <v>163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  <c r="M104" s="13" t="s">
        <v>78</v>
      </c>
      <c r="N104" s="13" t="s">
        <v>78</v>
      </c>
      <c r="O104" s="13" t="s">
        <v>78</v>
      </c>
      <c r="P104" s="13" t="s">
        <v>78</v>
      </c>
      <c r="Q104" s="13" t="s">
        <v>78</v>
      </c>
      <c r="R104" s="13" t="s">
        <v>78</v>
      </c>
      <c r="S104" s="13" t="s">
        <v>78</v>
      </c>
      <c r="T104" s="13" t="s">
        <v>78</v>
      </c>
      <c r="U104" s="13" t="s">
        <v>78</v>
      </c>
    </row>
    <row r="105" spans="1:21" ht="42" customHeight="1" x14ac:dyDescent="0.2">
      <c r="A105" s="6" t="s">
        <v>164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81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  <c r="M105" s="13" t="s">
        <v>78</v>
      </c>
      <c r="N105" s="13" t="s">
        <v>78</v>
      </c>
      <c r="O105" s="13" t="s">
        <v>78</v>
      </c>
      <c r="P105" s="13" t="s">
        <v>78</v>
      </c>
      <c r="Q105" s="13" t="s">
        <v>78</v>
      </c>
      <c r="R105" s="13" t="s">
        <v>78</v>
      </c>
      <c r="S105" s="13" t="s">
        <v>78</v>
      </c>
      <c r="T105" s="13" t="s">
        <v>78</v>
      </c>
      <c r="U105" s="13" t="s">
        <v>78</v>
      </c>
    </row>
    <row r="106" spans="1:21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200000</v>
      </c>
      <c r="J106" s="12">
        <v>200000</v>
      </c>
      <c r="K106" s="13" t="s">
        <v>78</v>
      </c>
      <c r="L106" s="13" t="s">
        <v>78</v>
      </c>
      <c r="M106" s="13" t="s">
        <v>78</v>
      </c>
      <c r="N106" s="13" t="s">
        <v>78</v>
      </c>
      <c r="O106" s="13" t="s">
        <v>78</v>
      </c>
      <c r="P106" s="13" t="s">
        <v>78</v>
      </c>
      <c r="Q106" s="13" t="s">
        <v>78</v>
      </c>
      <c r="R106" s="13" t="s">
        <v>78</v>
      </c>
      <c r="S106" s="13" t="s">
        <v>78</v>
      </c>
      <c r="T106" s="13" t="s">
        <v>78</v>
      </c>
      <c r="U106" s="13" t="s">
        <v>78</v>
      </c>
    </row>
    <row r="107" spans="1:21" ht="42" customHeight="1" x14ac:dyDescent="0.2">
      <c r="A107" s="6" t="s">
        <v>191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200000</v>
      </c>
      <c r="J107" s="12">
        <v>200000</v>
      </c>
      <c r="K107" s="13" t="s">
        <v>78</v>
      </c>
      <c r="L107" s="13" t="s">
        <v>78</v>
      </c>
      <c r="M107" s="13" t="s">
        <v>78</v>
      </c>
      <c r="N107" s="13" t="s">
        <v>78</v>
      </c>
      <c r="O107" s="13" t="s">
        <v>78</v>
      </c>
      <c r="P107" s="13" t="s">
        <v>78</v>
      </c>
      <c r="Q107" s="13" t="s">
        <v>78</v>
      </c>
      <c r="R107" s="13" t="s">
        <v>78</v>
      </c>
      <c r="S107" s="13" t="s">
        <v>78</v>
      </c>
      <c r="T107" s="13" t="s">
        <v>78</v>
      </c>
      <c r="U107" s="13" t="s">
        <v>78</v>
      </c>
    </row>
    <row r="108" spans="1:21" ht="42" customHeight="1" x14ac:dyDescent="0.2">
      <c r="A108" s="6" t="s">
        <v>165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  <c r="M108" s="13" t="s">
        <v>78</v>
      </c>
      <c r="N108" s="13" t="s">
        <v>78</v>
      </c>
      <c r="O108" s="13" t="s">
        <v>78</v>
      </c>
      <c r="P108" s="13" t="s">
        <v>78</v>
      </c>
      <c r="Q108" s="13" t="s">
        <v>78</v>
      </c>
      <c r="R108" s="13" t="s">
        <v>78</v>
      </c>
      <c r="S108" s="13" t="s">
        <v>78</v>
      </c>
      <c r="T108" s="13" t="s">
        <v>78</v>
      </c>
      <c r="U108" s="13" t="s">
        <v>78</v>
      </c>
    </row>
    <row r="109" spans="1:21" ht="42" customHeight="1" x14ac:dyDescent="0.2">
      <c r="A109" s="6" t="s">
        <v>93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  <c r="M109" s="13" t="s">
        <v>78</v>
      </c>
      <c r="N109" s="13" t="s">
        <v>78</v>
      </c>
      <c r="O109" s="13" t="s">
        <v>78</v>
      </c>
      <c r="P109" s="13" t="s">
        <v>78</v>
      </c>
      <c r="Q109" s="13" t="s">
        <v>78</v>
      </c>
      <c r="R109" s="13" t="s">
        <v>78</v>
      </c>
      <c r="S109" s="13" t="s">
        <v>78</v>
      </c>
      <c r="T109" s="13" t="s">
        <v>78</v>
      </c>
      <c r="U109" s="13" t="s">
        <v>78</v>
      </c>
    </row>
    <row r="110" spans="1:21" ht="42" customHeight="1" x14ac:dyDescent="0.2">
      <c r="A110" s="6" t="s">
        <v>166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167</v>
      </c>
      <c r="G110" s="4" t="s">
        <v>10</v>
      </c>
      <c r="H110" s="4" t="s">
        <v>10</v>
      </c>
      <c r="I110" s="10">
        <f t="shared" si="3"/>
        <v>50000</v>
      </c>
      <c r="J110" s="12">
        <v>50000</v>
      </c>
      <c r="K110" s="13" t="s">
        <v>78</v>
      </c>
      <c r="L110" s="13" t="s">
        <v>78</v>
      </c>
      <c r="M110" s="13" t="s">
        <v>78</v>
      </c>
      <c r="N110" s="13" t="s">
        <v>78</v>
      </c>
      <c r="O110" s="13" t="s">
        <v>78</v>
      </c>
      <c r="P110" s="13" t="s">
        <v>78</v>
      </c>
      <c r="Q110" s="13" t="s">
        <v>78</v>
      </c>
      <c r="R110" s="13" t="s">
        <v>78</v>
      </c>
      <c r="S110" s="13" t="s">
        <v>78</v>
      </c>
      <c r="T110" s="13" t="s">
        <v>78</v>
      </c>
      <c r="U110" s="13" t="s">
        <v>78</v>
      </c>
    </row>
    <row r="111" spans="1:21" ht="42" customHeight="1" x14ac:dyDescent="0.2">
      <c r="A111" s="6" t="s">
        <v>168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50000</v>
      </c>
      <c r="J111" s="12">
        <v>50000</v>
      </c>
      <c r="K111" s="13" t="s">
        <v>78</v>
      </c>
      <c r="L111" s="13" t="s">
        <v>78</v>
      </c>
      <c r="M111" s="13" t="s">
        <v>78</v>
      </c>
      <c r="N111" s="13" t="s">
        <v>78</v>
      </c>
      <c r="O111" s="13" t="s">
        <v>78</v>
      </c>
      <c r="P111" s="13" t="s">
        <v>78</v>
      </c>
      <c r="Q111" s="13" t="s">
        <v>78</v>
      </c>
      <c r="R111" s="13" t="s">
        <v>78</v>
      </c>
      <c r="S111" s="13" t="s">
        <v>78</v>
      </c>
      <c r="T111" s="13" t="s">
        <v>78</v>
      </c>
      <c r="U111" s="13" t="s">
        <v>78</v>
      </c>
    </row>
    <row r="112" spans="1:21" ht="42" customHeight="1" x14ac:dyDescent="0.2">
      <c r="A112" s="6" t="s">
        <v>94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  <c r="M112" s="13" t="s">
        <v>78</v>
      </c>
      <c r="N112" s="13" t="s">
        <v>78</v>
      </c>
      <c r="O112" s="13" t="s">
        <v>78</v>
      </c>
      <c r="P112" s="13" t="s">
        <v>78</v>
      </c>
      <c r="Q112" s="13" t="s">
        <v>78</v>
      </c>
      <c r="R112" s="13" t="s">
        <v>78</v>
      </c>
      <c r="S112" s="13" t="s">
        <v>78</v>
      </c>
      <c r="T112" s="13" t="s">
        <v>78</v>
      </c>
      <c r="U112" s="13" t="s">
        <v>78</v>
      </c>
    </row>
    <row r="113" spans="1:21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25000</v>
      </c>
      <c r="J113" s="12">
        <v>25000</v>
      </c>
      <c r="K113" s="13" t="s">
        <v>78</v>
      </c>
      <c r="L113" s="13" t="s">
        <v>78</v>
      </c>
      <c r="M113" s="13" t="s">
        <v>78</v>
      </c>
      <c r="N113" s="13" t="s">
        <v>78</v>
      </c>
      <c r="O113" s="13" t="s">
        <v>78</v>
      </c>
      <c r="P113" s="13" t="s">
        <v>78</v>
      </c>
      <c r="Q113" s="13" t="s">
        <v>78</v>
      </c>
      <c r="R113" s="13" t="s">
        <v>78</v>
      </c>
      <c r="S113" s="13" t="s">
        <v>78</v>
      </c>
      <c r="T113" s="13" t="s">
        <v>78</v>
      </c>
      <c r="U113" s="13" t="s">
        <v>78</v>
      </c>
    </row>
    <row r="114" spans="1:21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40000</v>
      </c>
      <c r="J114" s="12">
        <v>40000</v>
      </c>
      <c r="K114" s="13" t="s">
        <v>78</v>
      </c>
      <c r="L114" s="13" t="s">
        <v>78</v>
      </c>
      <c r="M114" s="13" t="s">
        <v>78</v>
      </c>
      <c r="N114" s="13" t="s">
        <v>78</v>
      </c>
      <c r="O114" s="13" t="s">
        <v>78</v>
      </c>
      <c r="P114" s="13" t="s">
        <v>78</v>
      </c>
      <c r="Q114" s="13" t="s">
        <v>78</v>
      </c>
      <c r="R114" s="13" t="s">
        <v>78</v>
      </c>
      <c r="S114" s="13" t="s">
        <v>78</v>
      </c>
      <c r="T114" s="13" t="s">
        <v>78</v>
      </c>
      <c r="U114" s="13" t="s">
        <v>78</v>
      </c>
    </row>
    <row r="115" spans="1:21" ht="42" customHeight="1" x14ac:dyDescent="0.2">
      <c r="A115" s="6" t="s">
        <v>192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50000</v>
      </c>
      <c r="J115" s="12">
        <v>50000</v>
      </c>
      <c r="K115" s="13" t="s">
        <v>78</v>
      </c>
      <c r="L115" s="13" t="s">
        <v>78</v>
      </c>
      <c r="M115" s="13" t="s">
        <v>78</v>
      </c>
      <c r="N115" s="13" t="s">
        <v>78</v>
      </c>
      <c r="O115" s="13" t="s">
        <v>78</v>
      </c>
      <c r="P115" s="13" t="s">
        <v>78</v>
      </c>
      <c r="Q115" s="13" t="s">
        <v>78</v>
      </c>
      <c r="R115" s="13" t="s">
        <v>78</v>
      </c>
      <c r="S115" s="13" t="s">
        <v>78</v>
      </c>
      <c r="T115" s="13" t="s">
        <v>78</v>
      </c>
      <c r="U115" s="13" t="s">
        <v>78</v>
      </c>
    </row>
    <row r="116" spans="1:21" ht="42" customHeight="1" x14ac:dyDescent="0.2">
      <c r="A116" s="6" t="s">
        <v>169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  <c r="M116" s="13" t="s">
        <v>78</v>
      </c>
      <c r="N116" s="13" t="s">
        <v>78</v>
      </c>
      <c r="O116" s="13" t="s">
        <v>78</v>
      </c>
      <c r="P116" s="13" t="s">
        <v>78</v>
      </c>
      <c r="Q116" s="13" t="s">
        <v>78</v>
      </c>
      <c r="R116" s="13" t="s">
        <v>78</v>
      </c>
      <c r="S116" s="13" t="s">
        <v>78</v>
      </c>
      <c r="T116" s="13" t="s">
        <v>78</v>
      </c>
      <c r="U116" s="13" t="s">
        <v>78</v>
      </c>
    </row>
    <row r="117" spans="1:21" ht="42" customHeight="1" x14ac:dyDescent="0.2">
      <c r="A117" s="24" t="s">
        <v>195</v>
      </c>
      <c r="B117" s="25" t="s">
        <v>14</v>
      </c>
      <c r="C117" s="26">
        <v>900</v>
      </c>
      <c r="D117" s="26">
        <v>90001</v>
      </c>
      <c r="E117" s="26">
        <v>6050</v>
      </c>
      <c r="F117" s="25" t="s">
        <v>33</v>
      </c>
      <c r="G117" s="4" t="s">
        <v>10</v>
      </c>
      <c r="H117" s="4" t="s">
        <v>10</v>
      </c>
      <c r="I117" s="10">
        <f t="shared" ref="I117:I127" si="4">SUM(J117:U117)</f>
        <v>1100000</v>
      </c>
      <c r="J117" s="23" t="s">
        <v>78</v>
      </c>
      <c r="K117" s="13">
        <v>1500000</v>
      </c>
      <c r="L117" s="13" t="s">
        <v>78</v>
      </c>
      <c r="M117" s="13" t="s">
        <v>78</v>
      </c>
      <c r="N117" s="13" t="s">
        <v>78</v>
      </c>
      <c r="O117" s="13" t="s">
        <v>78</v>
      </c>
      <c r="P117" s="13" t="s">
        <v>78</v>
      </c>
      <c r="Q117" s="13" t="s">
        <v>78</v>
      </c>
      <c r="R117" s="13" t="s">
        <v>78</v>
      </c>
      <c r="S117" s="13" t="s">
        <v>78</v>
      </c>
      <c r="T117" s="34">
        <v>-400000</v>
      </c>
      <c r="U117" s="13" t="s">
        <v>78</v>
      </c>
    </row>
    <row r="118" spans="1:21" ht="42" customHeight="1" x14ac:dyDescent="0.2">
      <c r="A118" s="24" t="s">
        <v>198</v>
      </c>
      <c r="B118" s="25" t="s">
        <v>14</v>
      </c>
      <c r="C118" s="26">
        <v>801</v>
      </c>
      <c r="D118" s="26">
        <v>80101</v>
      </c>
      <c r="E118" s="26">
        <v>6050</v>
      </c>
      <c r="F118" s="25" t="s">
        <v>64</v>
      </c>
      <c r="G118" s="4" t="s">
        <v>10</v>
      </c>
      <c r="H118" s="4" t="s">
        <v>10</v>
      </c>
      <c r="I118" s="10">
        <f t="shared" si="4"/>
        <v>7000</v>
      </c>
      <c r="J118" s="23" t="s">
        <v>78</v>
      </c>
      <c r="K118" s="13" t="s">
        <v>78</v>
      </c>
      <c r="L118" s="13">
        <v>7000</v>
      </c>
      <c r="M118" s="13" t="s">
        <v>78</v>
      </c>
      <c r="N118" s="13" t="s">
        <v>78</v>
      </c>
      <c r="O118" s="13" t="s">
        <v>78</v>
      </c>
      <c r="P118" s="13" t="s">
        <v>78</v>
      </c>
      <c r="Q118" s="13" t="s">
        <v>78</v>
      </c>
      <c r="R118" s="13" t="s">
        <v>78</v>
      </c>
      <c r="S118" s="13" t="s">
        <v>78</v>
      </c>
      <c r="T118" s="13" t="s">
        <v>78</v>
      </c>
      <c r="U118" s="13" t="s">
        <v>78</v>
      </c>
    </row>
    <row r="119" spans="1:21" ht="42" customHeight="1" x14ac:dyDescent="0.2">
      <c r="A119" s="24" t="s">
        <v>199</v>
      </c>
      <c r="B119" s="25" t="s">
        <v>14</v>
      </c>
      <c r="C119" s="26">
        <v>852</v>
      </c>
      <c r="D119" s="26">
        <v>85219</v>
      </c>
      <c r="E119" s="26">
        <v>6060</v>
      </c>
      <c r="F119" s="25" t="s">
        <v>73</v>
      </c>
      <c r="G119" s="4" t="s">
        <v>10</v>
      </c>
      <c r="H119" s="4" t="s">
        <v>10</v>
      </c>
      <c r="I119" s="10">
        <f t="shared" si="4"/>
        <v>25000</v>
      </c>
      <c r="J119" s="23" t="s">
        <v>78</v>
      </c>
      <c r="K119" s="13" t="s">
        <v>78</v>
      </c>
      <c r="L119" s="13">
        <v>25000</v>
      </c>
      <c r="M119" s="13" t="s">
        <v>78</v>
      </c>
      <c r="N119" s="13" t="s">
        <v>78</v>
      </c>
      <c r="O119" s="13" t="s">
        <v>78</v>
      </c>
      <c r="P119" s="13" t="s">
        <v>78</v>
      </c>
      <c r="Q119" s="13" t="s">
        <v>78</v>
      </c>
      <c r="R119" s="13" t="s">
        <v>78</v>
      </c>
      <c r="S119" s="13" t="s">
        <v>78</v>
      </c>
      <c r="T119" s="13" t="s">
        <v>78</v>
      </c>
      <c r="U119" s="13" t="s">
        <v>78</v>
      </c>
    </row>
    <row r="120" spans="1:21" ht="42" customHeight="1" x14ac:dyDescent="0.2">
      <c r="A120" s="24" t="s">
        <v>204</v>
      </c>
      <c r="B120" s="25" t="s">
        <v>14</v>
      </c>
      <c r="C120" s="26">
        <v>750</v>
      </c>
      <c r="D120" s="26">
        <v>75023</v>
      </c>
      <c r="E120" s="26">
        <v>6060</v>
      </c>
      <c r="F120" s="25" t="s">
        <v>28</v>
      </c>
      <c r="G120" s="4" t="s">
        <v>10</v>
      </c>
      <c r="H120" s="4" t="s">
        <v>10</v>
      </c>
      <c r="I120" s="10">
        <f t="shared" si="4"/>
        <v>13000</v>
      </c>
      <c r="J120" s="23" t="s">
        <v>78</v>
      </c>
      <c r="K120" s="13" t="s">
        <v>78</v>
      </c>
      <c r="L120" s="13" t="s">
        <v>78</v>
      </c>
      <c r="M120" s="13" t="s">
        <v>78</v>
      </c>
      <c r="N120" s="13" t="s">
        <v>78</v>
      </c>
      <c r="O120" s="13" t="s">
        <v>78</v>
      </c>
      <c r="P120" s="13">
        <v>13000</v>
      </c>
      <c r="Q120" s="13" t="s">
        <v>78</v>
      </c>
      <c r="R120" s="13" t="s">
        <v>78</v>
      </c>
      <c r="S120" s="13" t="s">
        <v>78</v>
      </c>
      <c r="T120" s="13" t="s">
        <v>78</v>
      </c>
      <c r="U120" s="13" t="s">
        <v>78</v>
      </c>
    </row>
    <row r="121" spans="1:21" ht="42" customHeight="1" x14ac:dyDescent="0.2">
      <c r="A121" s="24" t="s">
        <v>205</v>
      </c>
      <c r="B121" s="25" t="s">
        <v>14</v>
      </c>
      <c r="C121" s="26">
        <v>754</v>
      </c>
      <c r="D121" s="26">
        <v>75412</v>
      </c>
      <c r="E121" s="26">
        <v>6050</v>
      </c>
      <c r="F121" s="25" t="s">
        <v>29</v>
      </c>
      <c r="G121" s="4" t="s">
        <v>10</v>
      </c>
      <c r="H121" s="4" t="s">
        <v>10</v>
      </c>
      <c r="I121" s="10">
        <f t="shared" si="4"/>
        <v>35000</v>
      </c>
      <c r="J121" s="23" t="s">
        <v>78</v>
      </c>
      <c r="K121" s="13" t="s">
        <v>78</v>
      </c>
      <c r="L121" s="13" t="s">
        <v>78</v>
      </c>
      <c r="M121" s="13" t="s">
        <v>78</v>
      </c>
      <c r="N121" s="13" t="s">
        <v>78</v>
      </c>
      <c r="O121" s="13" t="s">
        <v>78</v>
      </c>
      <c r="P121" s="13">
        <v>35000</v>
      </c>
      <c r="Q121" s="13" t="s">
        <v>78</v>
      </c>
      <c r="R121" s="13" t="s">
        <v>78</v>
      </c>
      <c r="S121" s="13" t="s">
        <v>78</v>
      </c>
      <c r="T121" s="13" t="s">
        <v>78</v>
      </c>
      <c r="U121" s="13" t="s">
        <v>78</v>
      </c>
    </row>
    <row r="122" spans="1:21" ht="42" customHeight="1" x14ac:dyDescent="0.2">
      <c r="A122" s="24" t="s">
        <v>207</v>
      </c>
      <c r="B122" s="25" t="s">
        <v>14</v>
      </c>
      <c r="C122" s="26">
        <v>754</v>
      </c>
      <c r="D122" s="26">
        <v>75411</v>
      </c>
      <c r="E122" s="26">
        <v>6300</v>
      </c>
      <c r="F122" s="25" t="s">
        <v>29</v>
      </c>
      <c r="G122" s="27" t="s">
        <v>31</v>
      </c>
      <c r="H122" s="4" t="s">
        <v>10</v>
      </c>
      <c r="I122" s="10">
        <f t="shared" ref="I122:I126" si="5">SUM(J122:U122)</f>
        <v>12600</v>
      </c>
      <c r="J122" s="23" t="s">
        <v>78</v>
      </c>
      <c r="K122" s="13" t="s">
        <v>78</v>
      </c>
      <c r="L122" s="13" t="s">
        <v>78</v>
      </c>
      <c r="M122" s="13" t="s">
        <v>78</v>
      </c>
      <c r="N122" s="13" t="s">
        <v>78</v>
      </c>
      <c r="O122" s="13" t="s">
        <v>78</v>
      </c>
      <c r="P122" s="13" t="s">
        <v>78</v>
      </c>
      <c r="Q122" s="13" t="s">
        <v>78</v>
      </c>
      <c r="R122" s="13" t="s">
        <v>78</v>
      </c>
      <c r="S122" s="13" t="s">
        <v>78</v>
      </c>
      <c r="T122" s="13">
        <v>12600</v>
      </c>
      <c r="U122" s="13" t="s">
        <v>78</v>
      </c>
    </row>
    <row r="123" spans="1:21" ht="42" customHeight="1" x14ac:dyDescent="0.2">
      <c r="A123" s="24" t="s">
        <v>209</v>
      </c>
      <c r="B123" s="25" t="s">
        <v>14</v>
      </c>
      <c r="C123" s="26">
        <v>600</v>
      </c>
      <c r="D123" s="26">
        <v>60016</v>
      </c>
      <c r="E123" s="26">
        <v>6050</v>
      </c>
      <c r="F123" s="25" t="s">
        <v>33</v>
      </c>
      <c r="G123" s="4" t="s">
        <v>10</v>
      </c>
      <c r="H123" s="4" t="s">
        <v>10</v>
      </c>
      <c r="I123" s="10">
        <f t="shared" si="5"/>
        <v>3000</v>
      </c>
      <c r="J123" s="23" t="s">
        <v>78</v>
      </c>
      <c r="K123" s="13" t="s">
        <v>78</v>
      </c>
      <c r="L123" s="13" t="s">
        <v>78</v>
      </c>
      <c r="M123" s="13" t="s">
        <v>78</v>
      </c>
      <c r="N123" s="13" t="s">
        <v>78</v>
      </c>
      <c r="O123" s="13" t="s">
        <v>78</v>
      </c>
      <c r="P123" s="13" t="s">
        <v>78</v>
      </c>
      <c r="Q123" s="13">
        <v>3000</v>
      </c>
      <c r="R123" s="13" t="s">
        <v>78</v>
      </c>
      <c r="S123" s="13" t="s">
        <v>78</v>
      </c>
      <c r="T123" s="13" t="s">
        <v>78</v>
      </c>
      <c r="U123" s="13" t="s">
        <v>78</v>
      </c>
    </row>
    <row r="124" spans="1:21" ht="42" customHeight="1" x14ac:dyDescent="0.2">
      <c r="A124" s="24" t="s">
        <v>212</v>
      </c>
      <c r="B124" s="25" t="s">
        <v>14</v>
      </c>
      <c r="C124" s="26">
        <v>700</v>
      </c>
      <c r="D124" s="26">
        <v>70005</v>
      </c>
      <c r="E124" s="26">
        <v>6050</v>
      </c>
      <c r="F124" s="25" t="s">
        <v>35</v>
      </c>
      <c r="G124" s="4" t="s">
        <v>10</v>
      </c>
      <c r="H124" s="4" t="s">
        <v>10</v>
      </c>
      <c r="I124" s="10">
        <f t="shared" si="5"/>
        <v>15000</v>
      </c>
      <c r="J124" s="23" t="s">
        <v>78</v>
      </c>
      <c r="K124" s="13" t="s">
        <v>78</v>
      </c>
      <c r="L124" s="13" t="s">
        <v>78</v>
      </c>
      <c r="M124" s="13" t="s">
        <v>78</v>
      </c>
      <c r="N124" s="13" t="s">
        <v>78</v>
      </c>
      <c r="O124" s="13" t="s">
        <v>78</v>
      </c>
      <c r="P124" s="13" t="s">
        <v>78</v>
      </c>
      <c r="Q124" s="13" t="s">
        <v>78</v>
      </c>
      <c r="R124" s="13">
        <v>15000</v>
      </c>
      <c r="S124" s="13" t="s">
        <v>78</v>
      </c>
      <c r="T124" s="13" t="s">
        <v>78</v>
      </c>
      <c r="U124" s="13" t="s">
        <v>78</v>
      </c>
    </row>
    <row r="125" spans="1:21" ht="42" customHeight="1" x14ac:dyDescent="0.2">
      <c r="A125" s="24" t="s">
        <v>214</v>
      </c>
      <c r="B125" s="25" t="s">
        <v>14</v>
      </c>
      <c r="C125" s="26">
        <v>900</v>
      </c>
      <c r="D125" s="26">
        <v>90015</v>
      </c>
      <c r="E125" s="26">
        <v>6050</v>
      </c>
      <c r="F125" s="25" t="s">
        <v>33</v>
      </c>
      <c r="G125" s="4" t="s">
        <v>10</v>
      </c>
      <c r="H125" s="4" t="s">
        <v>10</v>
      </c>
      <c r="I125" s="10">
        <f t="shared" si="5"/>
        <v>5000</v>
      </c>
      <c r="J125" s="23" t="s">
        <v>78</v>
      </c>
      <c r="K125" s="13" t="s">
        <v>78</v>
      </c>
      <c r="L125" s="13" t="s">
        <v>78</v>
      </c>
      <c r="M125" s="13" t="s">
        <v>78</v>
      </c>
      <c r="N125" s="13" t="s">
        <v>78</v>
      </c>
      <c r="O125" s="13" t="s">
        <v>78</v>
      </c>
      <c r="P125" s="13" t="s">
        <v>78</v>
      </c>
      <c r="Q125" s="13" t="s">
        <v>78</v>
      </c>
      <c r="R125" s="13" t="s">
        <v>78</v>
      </c>
      <c r="S125" s="13">
        <v>5000</v>
      </c>
      <c r="T125" s="13" t="s">
        <v>78</v>
      </c>
      <c r="U125" s="13" t="s">
        <v>78</v>
      </c>
    </row>
    <row r="126" spans="1:21" ht="42" customHeight="1" x14ac:dyDescent="0.2">
      <c r="A126" s="24" t="s">
        <v>215</v>
      </c>
      <c r="B126" s="25" t="s">
        <v>14</v>
      </c>
      <c r="C126" s="26">
        <v>900</v>
      </c>
      <c r="D126" s="26">
        <v>90015</v>
      </c>
      <c r="E126" s="26">
        <v>6050</v>
      </c>
      <c r="F126" s="25" t="s">
        <v>33</v>
      </c>
      <c r="G126" s="4" t="s">
        <v>10</v>
      </c>
      <c r="H126" s="4" t="s">
        <v>10</v>
      </c>
      <c r="I126" s="10">
        <f t="shared" si="5"/>
        <v>3700</v>
      </c>
      <c r="J126" s="23" t="s">
        <v>78</v>
      </c>
      <c r="K126" s="13" t="s">
        <v>78</v>
      </c>
      <c r="L126" s="13" t="s">
        <v>78</v>
      </c>
      <c r="M126" s="13" t="s">
        <v>78</v>
      </c>
      <c r="N126" s="13" t="s">
        <v>78</v>
      </c>
      <c r="O126" s="13" t="s">
        <v>78</v>
      </c>
      <c r="P126" s="13" t="s">
        <v>78</v>
      </c>
      <c r="Q126" s="13" t="s">
        <v>78</v>
      </c>
      <c r="R126" s="13" t="s">
        <v>78</v>
      </c>
      <c r="S126" s="13">
        <v>3700</v>
      </c>
      <c r="T126" s="13" t="s">
        <v>78</v>
      </c>
      <c r="U126" s="13" t="s">
        <v>78</v>
      </c>
    </row>
    <row r="127" spans="1:21" ht="42" customHeight="1" x14ac:dyDescent="0.2">
      <c r="A127" s="24" t="s">
        <v>78</v>
      </c>
      <c r="B127" s="25" t="s">
        <v>78</v>
      </c>
      <c r="C127" s="26" t="s">
        <v>78</v>
      </c>
      <c r="D127" s="26" t="s">
        <v>78</v>
      </c>
      <c r="E127" s="26" t="s">
        <v>78</v>
      </c>
      <c r="F127" s="25" t="s">
        <v>78</v>
      </c>
      <c r="G127" s="4" t="s">
        <v>10</v>
      </c>
      <c r="H127" s="4" t="s">
        <v>10</v>
      </c>
      <c r="I127" s="10">
        <f t="shared" si="4"/>
        <v>0</v>
      </c>
      <c r="J127" s="23" t="s">
        <v>78</v>
      </c>
      <c r="K127" s="13" t="s">
        <v>78</v>
      </c>
      <c r="L127" s="13" t="s">
        <v>78</v>
      </c>
      <c r="M127" s="13" t="s">
        <v>78</v>
      </c>
      <c r="N127" s="13" t="s">
        <v>78</v>
      </c>
      <c r="O127" s="13" t="s">
        <v>78</v>
      </c>
      <c r="P127" s="13" t="s">
        <v>78</v>
      </c>
      <c r="Q127" s="13" t="s">
        <v>78</v>
      </c>
      <c r="R127" s="13" t="s">
        <v>78</v>
      </c>
      <c r="S127" s="13" t="s">
        <v>78</v>
      </c>
      <c r="T127" s="13" t="s">
        <v>78</v>
      </c>
      <c r="U127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19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5" t="s">
        <v>109</v>
      </c>
      <c r="B1" s="35"/>
      <c r="C1" s="33">
        <f>SUM(C3:C13)</f>
        <v>23831000</v>
      </c>
    </row>
    <row r="2" spans="1:3" x14ac:dyDescent="0.2">
      <c r="C2" s="28"/>
    </row>
    <row r="3" spans="1:3" ht="18" customHeight="1" x14ac:dyDescent="0.2">
      <c r="A3" s="29" t="s">
        <v>97</v>
      </c>
      <c r="B3" s="30" t="s">
        <v>95</v>
      </c>
      <c r="C3" s="31">
        <f>SUMIF(Dane!E3:E127,"2720",Dane!I3:I127)</f>
        <v>25000</v>
      </c>
    </row>
    <row r="4" spans="1:3" ht="18" customHeight="1" x14ac:dyDescent="0.2">
      <c r="A4" s="29" t="s">
        <v>98</v>
      </c>
      <c r="B4" s="30" t="s">
        <v>95</v>
      </c>
      <c r="C4" s="31">
        <f>SUMIF(Dane!E3:E127,"4210",Dane!I3:I127)</f>
        <v>3000</v>
      </c>
    </row>
    <row r="5" spans="1:3" ht="18" customHeight="1" x14ac:dyDescent="0.2">
      <c r="A5" s="29" t="s">
        <v>99</v>
      </c>
      <c r="B5" s="30" t="s">
        <v>95</v>
      </c>
      <c r="C5" s="31">
        <f>SUMIF(Dane!E3:E127,"4270",Dane!I3:I127)</f>
        <v>2425400</v>
      </c>
    </row>
    <row r="6" spans="1:3" ht="18" customHeight="1" x14ac:dyDescent="0.2">
      <c r="A6" s="29" t="s">
        <v>100</v>
      </c>
      <c r="B6" s="30" t="s">
        <v>95</v>
      </c>
      <c r="C6" s="31">
        <f>SUMIF(Dane!E3:E127,"4300",Dane!I3:I127)</f>
        <v>150000</v>
      </c>
    </row>
    <row r="7" spans="1:3" ht="18" customHeight="1" x14ac:dyDescent="0.2">
      <c r="A7" s="29" t="s">
        <v>193</v>
      </c>
      <c r="B7" s="32" t="s">
        <v>96</v>
      </c>
      <c r="C7" s="31">
        <f>SUMIF(Dane!E3:E127,"6030",Dane!I3:I127)</f>
        <v>500000</v>
      </c>
    </row>
    <row r="8" spans="1:3" ht="18" customHeight="1" x14ac:dyDescent="0.2">
      <c r="A8" s="29" t="s">
        <v>101</v>
      </c>
      <c r="B8" s="32" t="s">
        <v>96</v>
      </c>
      <c r="C8" s="31">
        <f>SUMIF(Dane!E3:E127,"6050",Dane!I3:I127)</f>
        <v>15134239.890000001</v>
      </c>
    </row>
    <row r="9" spans="1:3" ht="18" customHeight="1" x14ac:dyDescent="0.2">
      <c r="A9" s="29" t="s">
        <v>102</v>
      </c>
      <c r="B9" s="32" t="s">
        <v>96</v>
      </c>
      <c r="C9" s="31">
        <f>SUMIF(Dane!E3:E127,"6057",Dane!I3:I127)</f>
        <v>2401114.73</v>
      </c>
    </row>
    <row r="10" spans="1:3" ht="18" customHeight="1" x14ac:dyDescent="0.2">
      <c r="A10" s="29" t="s">
        <v>103</v>
      </c>
      <c r="B10" s="32" t="s">
        <v>96</v>
      </c>
      <c r="C10" s="31">
        <f>SUMIF(Dane!E3:E127,"6059",Dane!I3:I127)</f>
        <v>2130145.38</v>
      </c>
    </row>
    <row r="11" spans="1:3" ht="18" customHeight="1" x14ac:dyDescent="0.2">
      <c r="A11" s="29" t="s">
        <v>104</v>
      </c>
      <c r="B11" s="32" t="s">
        <v>96</v>
      </c>
      <c r="C11" s="31">
        <f>SUMIF(Dane!E3:E127,"6060",Dane!I3:I127)</f>
        <v>473500</v>
      </c>
    </row>
    <row r="12" spans="1:3" ht="18" customHeight="1" x14ac:dyDescent="0.2">
      <c r="A12" s="29" t="s">
        <v>105</v>
      </c>
      <c r="B12" s="32" t="s">
        <v>96</v>
      </c>
      <c r="C12" s="31">
        <f>SUMIF(Dane!E3:E127,"6300",Dane!I3:I127)</f>
        <v>218600</v>
      </c>
    </row>
    <row r="13" spans="1:3" ht="18" customHeight="1" x14ac:dyDescent="0.2">
      <c r="A13" s="29" t="s">
        <v>106</v>
      </c>
      <c r="B13" s="32" t="s">
        <v>96</v>
      </c>
      <c r="C13" s="31">
        <f>SUMIF(Dane!E3:E127,"6800",Dane!I3:I127)</f>
        <v>370000</v>
      </c>
    </row>
    <row r="16" spans="1:3" ht="21" customHeight="1" x14ac:dyDescent="0.2">
      <c r="A16" s="35" t="s">
        <v>109</v>
      </c>
      <c r="B16" s="35"/>
      <c r="C16" s="33">
        <f>SUM(C18:C19)</f>
        <v>23831000</v>
      </c>
    </row>
    <row r="17" spans="1:3" x14ac:dyDescent="0.2">
      <c r="C17" s="28"/>
    </row>
    <row r="18" spans="1:3" ht="18" customHeight="1" x14ac:dyDescent="0.2">
      <c r="A18" s="29" t="s">
        <v>107</v>
      </c>
      <c r="B18" s="30" t="s">
        <v>95</v>
      </c>
      <c r="C18" s="31">
        <f>SUMIF(Info_1!B3:B13,"B",Info_1!C3:C13)</f>
        <v>2603400</v>
      </c>
    </row>
    <row r="19" spans="1:3" ht="18" customHeight="1" x14ac:dyDescent="0.2">
      <c r="A19" s="29" t="s">
        <v>108</v>
      </c>
      <c r="B19" s="32" t="s">
        <v>96</v>
      </c>
      <c r="C19" s="31">
        <f>SUMIF(Info_1!B3:B13,"M",Info_1!C3:C13)</f>
        <v>21227600</v>
      </c>
    </row>
  </sheetData>
  <mergeCells count="2">
    <mergeCell ref="A1:B1"/>
    <mergeCell ref="A16:B16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2019-03-31T19:55:03Z</dcterms:modified>
  <cp:category>Budżet 2019</cp:category>
</cp:coreProperties>
</file>