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FA77F46F-F286-44BF-8D9A-28EF53DCB18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Dane!$A$2:$V$128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3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28" i="15"/>
  <c r="C6" i="16" l="1"/>
  <c r="C11" i="16"/>
  <c r="C10" i="16"/>
  <c r="C12" i="16"/>
  <c r="C9" i="16"/>
  <c r="C5" i="16"/>
  <c r="C8" i="16"/>
  <c r="C18" i="16" l="1"/>
  <c r="C19" i="16"/>
  <c r="C1" i="16"/>
  <c r="C16" i="16" l="1"/>
</calcChain>
</file>

<file path=xl/sharedStrings.xml><?xml version="1.0" encoding="utf-8"?>
<sst xmlns="http://schemas.openxmlformats.org/spreadsheetml/2006/main" count="2309" uniqueCount="218">
  <si>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</si>
  <si>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</si>
  <si>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</si>
  <si>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</si>
  <si>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</si>
  <si>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</si>
  <si>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</si>
  <si>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</si>
  <si>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</si>
  <si>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</si>
  <si>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</si>
  <si>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</si>
  <si>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</si>
  <si>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</si>
  <si>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</si>
  <si>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</si>
  <si>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</si>
  <si>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</si>
  <si>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</si>
  <si>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</si>
  <si>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</si>
  <si>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</si>
  <si>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</si>
  <si>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</si>
  <si>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</si>
  <si>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</si>
  <si>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</si>
  <si>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</si>
  <si>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</si>
  <si>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</si>
  <si>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</si>
  <si>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</si>
  <si>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</si>
  <si>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</si>
  <si>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</si>
  <si>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</si>
  <si>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</si>
  <si>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</si>
  <si>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</si>
  <si>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</si>
  <si>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</si>
  <si>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</si>
  <si>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</si>
  <si>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</si>
  <si>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</si>
  <si>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</si>
  <si>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</si>
  <si>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</si>
  <si>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</si>
  <si>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</si>
  <si>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</si>
  <si>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</si>
  <si>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</si>
  <si>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</si>
  <si>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</si>
  <si>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</si>
  <si>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</si>
  <si>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</si>
  <si>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</si>
  <si>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</si>
  <si>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</si>
  <si>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</si>
  <si>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</si>
  <si>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</si>
  <si>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</si>
  <si>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</si>
  <si>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</si>
  <si>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</si>
  <si>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</si>
  <si>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</si>
  <si>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</si>
  <si>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</si>
  <si>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</si>
  <si>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</si>
  <si>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</si>
  <si>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</si>
  <si>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</si>
  <si>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</si>
  <si>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</si>
  <si>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</si>
  <si>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</si>
  <si>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</si>
  <si>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</si>
  <si>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</si>
  <si>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</si>
  <si>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</si>
  <si>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</si>
  <si>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</si>
  <si>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</si>
  <si>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</si>
  <si>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</si>
  <si>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</si>
  <si>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</si>
  <si>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</si>
  <si>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</si>
  <si>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</si>
  <si>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</si>
  <si>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</si>
  <si>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</si>
  <si>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</si>
  <si>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</si>
  <si>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</si>
  <si>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</si>
  <si>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</si>
  <si>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</si>
  <si>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</si>
  <si>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</si>
  <si>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</si>
  <si>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</si>
  <si>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</si>
  <si>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</si>
  <si>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</si>
  <si>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</si>
  <si>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</si>
  <si>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</si>
  <si>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</si>
  <si>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</si>
  <si>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</si>
  <si>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</si>
  <si>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</si>
  <si>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</si>
  <si>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</si>
  <si>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</si>
  <si>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</si>
  <si>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</si>
  <si>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</si>
  <si>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</si>
  <si>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</si>
  <si>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</si>
  <si>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</si>
  <si>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</si>
  <si>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</si>
  <si>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</si>
  <si>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</si>
  <si>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</si>
  <si>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</si>
  <si>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</si>
  <si>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</si>
  <si>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</si>
  <si>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</si>
  <si>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</si>
  <si>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</si>
  <si>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</si>
  <si>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</si>
  <si>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</si>
  <si>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</si>
  <si>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</si>
  <si>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</si>
  <si>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</si>
  <si>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</si>
  <si>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</si>
  <si>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</si>
  <si>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</si>
  <si>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</si>
  <si>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</si>
  <si>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</si>
  <si>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</si>
  <si>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</si>
  <si>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</si>
  <si>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</si>
  <si>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</si>
  <si>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</si>
  <si>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</si>
  <si>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</si>
  <si>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</si>
  <si>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</si>
  <si>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</si>
  <si>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</si>
  <si>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</si>
  <si>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</si>
  <si>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</si>
  <si>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</si>
  <si>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</si>
  <si>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</si>
  <si>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</si>
  <si>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</si>
  <si>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</si>
  <si>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</si>
  <si>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</si>
  <si>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</si>
  <si>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</si>
  <si>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</si>
  <si>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</si>
  <si>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</si>
  <si>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</si>
  <si>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</si>
  <si>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</si>
  <si>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</si>
  <si>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</si>
  <si>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</si>
  <si>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</si>
  <si>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</si>
  <si>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</si>
  <si>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</si>
  <si>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</si>
  <si>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</si>
  <si>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</si>
  <si>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</si>
  <si>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</si>
  <si>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</si>
  <si>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</si>
  <si>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</si>
  <si>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</si>
  <si>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</si>
  <si>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</si>
  <si>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</si>
  <si>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</si>
  <si>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</si>
  <si>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</si>
  <si>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</si>
  <si>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</si>
  <si>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</si>
  <si>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Zakup modułu Systemu Informacji Przestrzennej IP mapy - IP mienie</t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</si>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</sst>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V128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2" width="20.7109375" style="21" customWidth="1"/>
    <col min="23" max="16384" width="9.140625" style="21"/>
  </cols>
  <sheetData>
    <row r="2" spans="1:22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213</v>
      </c>
      <c r="T2" s="3" t="s">
        <v>210</v>
      </c>
      <c r="U2" s="3" t="s">
        <v>216</v>
      </c>
      <c r="V2" s="22" t="s">
        <v>78</v>
      </c>
    </row>
    <row r="3" spans="1:22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SUM(J3:V3)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</row>
    <row r="4" spans="1:22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</row>
    <row r="5" spans="1:22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</row>
    <row r="6" spans="1:22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</row>
    <row r="7" spans="1:22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</row>
    <row r="8" spans="1:22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</row>
    <row r="9" spans="1:22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</row>
    <row r="10" spans="1:22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</row>
    <row r="11" spans="1:22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</row>
    <row r="12" spans="1:22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</row>
    <row r="13" spans="1:22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</row>
    <row r="14" spans="1:22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</row>
    <row r="15" spans="1:22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4000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</row>
    <row r="16" spans="1:22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</row>
    <row r="17" spans="1:22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</row>
    <row r="18" spans="1:22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160000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</row>
    <row r="19" spans="1:22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400000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</row>
    <row r="20" spans="1:22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</row>
    <row r="21" spans="1:22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</row>
    <row r="22" spans="1:22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610000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</row>
    <row r="23" spans="1:22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</row>
    <row r="24" spans="1:22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</row>
    <row r="25" spans="1:22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</row>
    <row r="26" spans="1:22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</row>
    <row r="27" spans="1:22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</row>
    <row r="28" spans="1:22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3000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</row>
    <row r="29" spans="1:22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14700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</row>
    <row r="30" spans="1:22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</row>
    <row r="31" spans="1:22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</row>
    <row r="32" spans="1:22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</row>
    <row r="33" spans="1:22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</row>
    <row r="34" spans="1:22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SUM(J34:V34)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</row>
    <row r="35" spans="1:22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</row>
    <row r="36" spans="1:22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</row>
    <row r="37" spans="1:22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</row>
    <row r="38" spans="1:22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</row>
    <row r="39" spans="1:22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</row>
    <row r="40" spans="1:22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</row>
    <row r="41" spans="1:22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</row>
    <row r="42" spans="1:22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</row>
    <row r="43" spans="1:22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</row>
    <row r="44" spans="1:22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</row>
    <row r="45" spans="1:22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</row>
    <row r="46" spans="1:22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</row>
    <row r="47" spans="1:22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500000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</row>
    <row r="48" spans="1:22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</row>
    <row r="49" spans="1:22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</row>
    <row r="50" spans="1:22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</row>
    <row r="51" spans="1:22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</row>
    <row r="52" spans="1:22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160000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</row>
    <row r="53" spans="1:22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</row>
    <row r="54" spans="1:22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</row>
    <row r="55" spans="1:22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235000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</row>
    <row r="56" spans="1:22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</row>
    <row r="57" spans="1:22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</row>
    <row r="58" spans="1:22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</row>
    <row r="59" spans="1:22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323000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</row>
    <row r="60" spans="1:22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</row>
    <row r="61" spans="1:22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</row>
    <row r="62" spans="1:22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</row>
    <row r="63" spans="1:22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</row>
    <row r="64" spans="1:22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</row>
    <row r="65" spans="1:22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</row>
    <row r="66" spans="1:22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SUM(J66:V66)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</row>
    <row r="67" spans="1:22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</row>
    <row r="68" spans="1:22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</row>
    <row r="69" spans="1:22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</row>
    <row r="70" spans="1:22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</row>
    <row r="71" spans="1:22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</row>
    <row r="72" spans="1:22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</row>
    <row r="73" spans="1:22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</row>
    <row r="74" spans="1:22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</row>
    <row r="75" spans="1:22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</row>
    <row r="76" spans="1:22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</row>
    <row r="77" spans="1:22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</row>
    <row r="78" spans="1:22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</row>
    <row r="79" spans="1:22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</row>
    <row r="80" spans="1:22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</row>
    <row r="81" spans="1:22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</row>
    <row r="82" spans="1:22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</row>
    <row r="83" spans="1:22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</row>
    <row r="84" spans="1:22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</row>
    <row r="85" spans="1:22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</row>
    <row r="86" spans="1:22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</row>
    <row r="87" spans="1:22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</row>
    <row r="88" spans="1:22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</row>
    <row r="89" spans="1:22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</row>
    <row r="90" spans="1:22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</row>
    <row r="91" spans="1:22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</row>
    <row r="92" spans="1:22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</row>
    <row r="93" spans="1:22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</row>
    <row r="94" spans="1:22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</row>
    <row r="95" spans="1:22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</row>
    <row r="96" spans="1:22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</row>
    <row r="97" spans="1:22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</row>
    <row r="98" spans="1:22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SUM(J98:V98)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</row>
    <row r="99" spans="1:22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</row>
    <row r="100" spans="1:22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</row>
    <row r="101" spans="1:22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</row>
    <row r="102" spans="1:22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</row>
    <row r="103" spans="1:22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257000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</row>
    <row r="104" spans="1:22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</row>
    <row r="105" spans="1:22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</row>
    <row r="106" spans="1:22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</row>
    <row r="107" spans="1:22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</row>
    <row r="108" spans="1:22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</row>
    <row r="109" spans="1:22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</row>
    <row r="110" spans="1:22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50000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</row>
    <row r="111" spans="1:22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</row>
    <row r="112" spans="1:22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</row>
    <row r="113" spans="1:22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</row>
    <row r="114" spans="1:22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</row>
    <row r="115" spans="1:22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</row>
    <row r="116" spans="1:22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</row>
    <row r="117" spans="1:22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28" si="4">SUM(J117:V117)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</row>
    <row r="118" spans="1:22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</row>
    <row r="119" spans="1:22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</row>
    <row r="120" spans="1:22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</row>
    <row r="121" spans="1:22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</row>
    <row r="122" spans="1:22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27" si="5">SUM(J122:V122)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</row>
    <row r="123" spans="1:22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</row>
    <row r="124" spans="1:22" ht="42" customHeight="1" x14ac:dyDescent="0.2">
      <c r="A124" s="24" t="s">
        <v>212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15000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</row>
    <row r="125" spans="1:22" ht="42" customHeight="1" x14ac:dyDescent="0.2">
      <c r="A125" s="24" t="s">
        <v>214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</row>
    <row r="126" spans="1:22" ht="42" customHeight="1" x14ac:dyDescent="0.2">
      <c r="A126" s="24" t="s">
        <v>215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</row>
    <row r="127" spans="1:22" ht="42" customHeight="1" x14ac:dyDescent="0.2">
      <c r="A127" s="24" t="s">
        <v>217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</row>
    <row r="128" spans="1:22" ht="42" customHeight="1" x14ac:dyDescent="0.2">
      <c r="A128" s="24" t="s">
        <v>78</v>
      </c>
      <c r="B128" s="25" t="s">
        <v>78</v>
      </c>
      <c r="C128" s="26" t="s">
        <v>78</v>
      </c>
      <c r="D128" s="26" t="s">
        <v>78</v>
      </c>
      <c r="E128" s="26" t="s">
        <v>78</v>
      </c>
      <c r="F128" s="25" t="s">
        <v>78</v>
      </c>
      <c r="G128" s="4" t="s">
        <v>10</v>
      </c>
      <c r="H128" s="4" t="s">
        <v>10</v>
      </c>
      <c r="I128" s="10">
        <f t="shared" si="4"/>
        <v>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19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SUM(C3:C13)</f>
        <v>23882500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SUMIF(Dane!E3:E128,"2720",Dane!I3:I128)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SUMIF(Dane!E3:E128,"4210",Dane!I3:I128)</f>
        <v>3000</v>
      </c>
    </row>
    <row r="5" spans="1:3" ht="18" customHeight="1" x14ac:dyDescent="0.2">
      <c r="A5" s="29" t="s">
        <v>99</v>
      </c>
      <c r="B5" s="30" t="s">
        <v>95</v>
      </c>
      <c r="C5" s="31">
        <f>SUMIF(Dane!E3:E128,"4270",Dane!I3:I128)</f>
        <v>2425400</v>
      </c>
    </row>
    <row r="6" spans="1:3" ht="18" customHeight="1" x14ac:dyDescent="0.2">
      <c r="A6" s="29" t="s">
        <v>100</v>
      </c>
      <c r="B6" s="30" t="s">
        <v>95</v>
      </c>
      <c r="C6" s="31">
        <f>SUMIF(Dane!E3:E128,"4300",Dane!I3:I128)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SUMIF(Dane!E3:E128,"6030",Dane!I3:I128)</f>
        <v>500000</v>
      </c>
    </row>
    <row r="8" spans="1:3" ht="18" customHeight="1" x14ac:dyDescent="0.2">
      <c r="A8" s="29" t="s">
        <v>101</v>
      </c>
      <c r="B8" s="32" t="s">
        <v>96</v>
      </c>
      <c r="C8" s="31">
        <f>SUMIF(Dane!E3:E128,"6050",Dane!I3:I128)</f>
        <v>15185739.890000001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SUMIF(Dane!E3:E128,"6057",Dane!I3:I128)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SUMIF(Dane!E3:E128,"6059",Dane!I3:I128)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SUMIF(Dane!E3:E128,"6060",Dane!I3:I128)</f>
        <v>473500</v>
      </c>
    </row>
    <row r="12" spans="1:3" ht="18" customHeight="1" x14ac:dyDescent="0.2">
      <c r="A12" s="29" t="s">
        <v>105</v>
      </c>
      <c r="B12" s="32" t="s">
        <v>96</v>
      </c>
      <c r="C12" s="31">
        <f>SUMIF(Dane!E3:E128,"6300",Dane!I3:I128)</f>
        <v>218600</v>
      </c>
    </row>
    <row r="13" spans="1:3" ht="18" customHeight="1" x14ac:dyDescent="0.2">
      <c r="A13" s="29" t="s">
        <v>106</v>
      </c>
      <c r="B13" s="32" t="s">
        <v>96</v>
      </c>
      <c r="C13" s="31">
        <f>SUMIF(Dane!E3:E128,"6800",Dane!I3:I128)</f>
        <v>370000</v>
      </c>
    </row>
    <row r="16" spans="1:3" ht="21" customHeight="1" x14ac:dyDescent="0.2">
      <c r="A16" s="35" t="s">
        <v>109</v>
      </c>
      <c r="B16" s="35"/>
      <c r="C16" s="33">
        <f>SUM(C18:C19)</f>
        <v>23882500</v>
      </c>
    </row>
    <row r="17" spans="1:3" x14ac:dyDescent="0.2">
      <c r="C17" s="28"/>
    </row>
    <row r="18" spans="1:3" ht="18" customHeight="1" x14ac:dyDescent="0.2">
      <c r="A18" s="29" t="s">
        <v>107</v>
      </c>
      <c r="B18" s="30" t="s">
        <v>95</v>
      </c>
      <c r="C18" s="31">
        <f>SUMIF(Info_1!B3:B13,"B",Info_1!C3:C13)</f>
        <v>2603400</v>
      </c>
    </row>
    <row r="19" spans="1:3" ht="18" customHeight="1" x14ac:dyDescent="0.2">
      <c r="A19" s="29" t="s">
        <v>108</v>
      </c>
      <c r="B19" s="32" t="s">
        <v>96</v>
      </c>
      <c r="C19" s="31">
        <f>SUMIF(Info_1!B3:B13,"M",Info_1!C3:C13)</f>
        <v>21279100</v>
      </c>
    </row>
  </sheetData>
  <mergeCells count="2">
    <mergeCell ref="A1:B1"/>
    <mergeCell ref="A16:B16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2019-04-09T11:55:31Z</dcterms:modified>
  <cp:category>Budżet 2019</cp:category>
</cp:coreProperties>
</file>