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6055F39A-EE02-476F-8365-4B72EA03B8F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Dane!$A$2:$AT$159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8" i="15" l="1"/>
  <c r="I157" i="15" l="1"/>
  <c r="I156" i="15" l="1"/>
  <c r="C15" i="16" l="1"/>
  <c r="I155" i="15"/>
  <c r="I154" i="15" l="1"/>
  <c r="I153" i="15"/>
  <c r="I152" i="15"/>
  <c r="C13" i="16" l="1"/>
  <c r="I151" i="15"/>
  <c r="I150" i="15" l="1"/>
  <c r="I149" i="15" l="1"/>
  <c r="I148" i="15" l="1"/>
  <c r="C17" i="16" l="1"/>
  <c r="C16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2" i="16" l="1"/>
  <c r="I131" i="15"/>
  <c r="I130" i="15" l="1"/>
  <c r="C14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9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59" i="15"/>
  <c r="C6" i="16" l="1"/>
  <c r="C11" i="16"/>
  <c r="C10" i="16"/>
  <c r="C18" i="16"/>
  <c r="C9" i="16"/>
  <c r="C5" i="16"/>
  <c r="C8" i="16"/>
  <c r="C24" i="16" l="1"/>
  <c r="C25" i="16"/>
  <c r="C1" i="16"/>
  <c r="C22" i="16" l="1"/>
</calcChain>
</file>

<file path=xl/sharedStrings.xml><?xml version="1.0" encoding="utf-8"?>
<sst xmlns="http://schemas.openxmlformats.org/spreadsheetml/2006/main" count="6574" uniqueCount="278">
  <si>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</si>
  <si>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</si>
  <si>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</si>
  <si>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</si>
  <si>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</si>
  <si>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</si>
  <si>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</si>
  <si>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</si>
  <si>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</si>
  <si>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</si>
  <si>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</si>
  <si>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</si>
  <si>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</si>
  <si>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</si>
  <si>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</si>
  <si>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</si>
  <si>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</si>
  <si>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</si>
  <si>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</si>
  <si>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</si>
  <si>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</si>
  <si>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</si>
  <si>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</si>
  <si>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</si>
  <si>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</si>
  <si>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</si>
  <si>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</si>
  <si>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</si>
  <si>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</si>
  <si>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</si>
  <si>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</si>
  <si>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</si>
  <si>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</si>
  <si>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</si>
  <si>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</si>
  <si>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</si>
  <si>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</si>
  <si>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</si>
  <si>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</si>
  <si>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</si>
  <si>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</si>
  <si>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</si>
  <si>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</si>
  <si>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</si>
  <si>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</si>
  <si>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</si>
  <si>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</si>
  <si>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</si>
  <si>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</si>
  <si>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</si>
  <si>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</si>
  <si>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</si>
  <si>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</si>
  <si>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</si>
  <si>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</si>
  <si>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</si>
  <si>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</si>
  <si>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</si>
  <si>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</si>
  <si>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</si>
  <si>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</si>
  <si>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</si>
  <si>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</si>
  <si>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</si>
  <si>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</si>
  <si>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</si>
  <si>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</si>
  <si>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</si>
  <si>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</si>
  <si>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</si>
  <si>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</si>
  <si>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</si>
  <si>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</si>
  <si>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</si>
  <si>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</si>
  <si>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</si>
  <si>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</si>
  <si>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</si>
  <si>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</si>
  <si>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</si>
  <si>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</si>
  <si>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</si>
  <si>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</si>
  <si>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</si>
  <si>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</si>
  <si>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</si>
  <si>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</si>
  <si>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</si>
  <si>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</si>
  <si>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</si>
  <si>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</si>
  <si>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</si>
  <si>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</si>
  <si>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</si>
  <si>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</si>
  <si>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</si>
  <si>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</si>
  <si>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</si>
  <si>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</si>
  <si>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</si>
  <si>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</si>
  <si>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</si>
  <si>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</si>
  <si>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</si>
  <si>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</si>
  <si>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</si>
  <si>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</si>
  <si>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</si>
  <si>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</si>
  <si>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</si>
  <si>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</si>
  <si>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</si>
  <si>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</si>
  <si>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</si>
  <si>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</si>
  <si>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</si>
  <si>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</si>
  <si>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</si>
  <si>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</si>
  <si>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</si>
  <si>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</si>
  <si>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</si>
  <si>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</si>
  <si>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</si>
  <si>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</si>
  <si>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</si>
  <si>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</si>
  <si>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</si>
  <si>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</si>
  <si>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</si>
  <si>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</si>
  <si>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</si>
  <si>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</si>
  <si>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</si>
  <si>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</si>
  <si>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</si>
  <si>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</si>
  <si>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</si>
  <si>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</si>
  <si>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</si>
  <si>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</si>
  <si>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</si>
  <si>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</si>
  <si>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</si>
  <si>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</si>
  <si>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</si>
  <si>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</si>
  <si>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</si>
  <si>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</si>
  <si>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</si>
  <si>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</si>
  <si>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</si>
  <si>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</si>
  <si>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</si>
  <si>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</si>
  <si>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</si>
  <si>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</si>
  <si>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</si>
  <si>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</si>
  <si>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</si>
  <si>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</si>
  <si>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</si>
  <si>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</si>
  <si>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</si>
  <si>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</si>
  <si>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</si>
  <si>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</si>
  <si>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</si>
  <si>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</si>
  <si>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</si>
  <si>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</si>
  <si>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</si>
  <si>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</si>
  <si>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</si>
  <si>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</si>
  <si>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</si>
  <si>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</si>
  <si>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</si>
  <si>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</si>
  <si>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</si>
  <si>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</si>
  <si>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</si>
  <si>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</si>
  <si>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</si>
  <si>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</si>
  <si>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</si>
  <si>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</si>
  <si>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</si>
  <si>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</si>
  <si>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</si>
  <si>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</si>
  <si>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</si>
  <si>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</si>
  <si>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</si>
  <si>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</si>
  <si>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</si>
  <si>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</si>
  <si>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</si>
  <si>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</si>
  <si>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</si>
  <si>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</si>
  <si>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</si>
  <si>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</si>
  <si>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</si>
  <si>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</si>
  <si>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</si>
  <si>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</si>
  <si>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</si>
  <si>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</si>
  <si>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</si>
  <si>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</si>
  <si>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</si>
  <si>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</si>
  <si>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</si>
  <si>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</si>
  <si>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</si>
  <si>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</si>
  <si>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</si>
  <si>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</si>
  <si>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</si>
  <si>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</si>
  <si>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</si>
  <si>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</si>
  <si>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</si>
  <si>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</si>
  <si>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</si>
  <si>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</si>
  <si>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</si>
  <si>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</si>
  <si>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</si>
  <si>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</si>
  <si>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</si>
  <si>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</si>
  <si>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</si>
  <si>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</si>
  <si>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</si>
  <si>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</si>
  <si>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</si>
  <si>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</si>
  <si>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</si>
  <si>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</si>
  <si>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</si>
  <si>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</si>
  <si>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</si>
  <si>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</si>
  <si>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</si>
  <si>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</si>
  <si>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</si>
  <si>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</si>
  <si>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</si>
  <si>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</si>
  <si>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</si>
  <si>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</si>
  <si>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</si>
  <si>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</si>
  <si>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</si>
  <si>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</si>
  <si>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</si>
  <si>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</si>
  <si>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</si>
  <si>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</si>
  <si>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</si>
  <si>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</si>
  <si>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</si>
  <si>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</si>
  <si>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</si>
  <si>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</si>
  <si>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</si>
  <si>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</si>
  <si>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</si>
  <si>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</si>
  <si>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</si>
  <si>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</si>
  <si>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/2019
BSO
z dnia 3.10.2019 r.</t>
    </r>
  </si>
  <si>
    <t>Przebudowa komina w obiekcie remizy OSP Rozmierz</t>
  </si>
  <si>
    <t>Powiat Strzelecki (pomoc finansowa na zadanie pn. "Zakup zestawu kotłów gazowych kaskadowych")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</si>
  <si>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211</t>
    </r>
    <r>
      <rPr>
        <b/>
        <sz val="10"/>
        <rFont val="Arial"/>
        <family val="2"/>
        <charset val="238"/>
      </rPr>
      <t>/2019
BSO
z dnia 15.11.2019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</si>
  <si>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207</t>
    </r>
    <r>
      <rPr>
        <b/>
        <sz val="10"/>
        <rFont val="Arial"/>
        <family val="2"/>
        <charset val="238"/>
      </rPr>
      <t>/2019
BSO
z dnia 31.10.2019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</si>
</sst>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T15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6" width="20.7109375" style="21" customWidth="1"/>
    <col min="47" max="16384" width="9.140625" style="21"/>
  </cols>
  <sheetData>
    <row r="2" spans="1:46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3" t="s">
        <v>273</v>
      </c>
      <c r="AR2" s="3" t="s">
        <v>277</v>
      </c>
      <c r="AS2" s="3" t="s">
        <v>276</v>
      </c>
      <c r="AT2" s="22" t="s">
        <v>78</v>
      </c>
    </row>
    <row r="3" spans="1:46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SUM(J3:AT3)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  <c r="AR3" s="13" t="s">
        <v>78</v>
      </c>
      <c r="AS3" s="13" t="s">
        <v>78</v>
      </c>
      <c r="AT3" s="13" t="s">
        <v>78</v>
      </c>
    </row>
    <row r="4" spans="1:46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  <c r="AR4" s="13" t="s">
        <v>78</v>
      </c>
      <c r="AS4" s="13" t="s">
        <v>78</v>
      </c>
      <c r="AT4" s="13" t="s">
        <v>78</v>
      </c>
    </row>
    <row r="5" spans="1:46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  <c r="AR5" s="13" t="s">
        <v>78</v>
      </c>
      <c r="AS5" s="13" t="s">
        <v>78</v>
      </c>
      <c r="AT5" s="13" t="s">
        <v>78</v>
      </c>
    </row>
    <row r="6" spans="1:46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  <c r="AR6" s="13" t="s">
        <v>78</v>
      </c>
      <c r="AS6" s="13" t="s">
        <v>78</v>
      </c>
      <c r="AT6" s="13" t="s">
        <v>78</v>
      </c>
    </row>
    <row r="7" spans="1:46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  <c r="AR7" s="13" t="s">
        <v>78</v>
      </c>
      <c r="AS7" s="13" t="s">
        <v>78</v>
      </c>
      <c r="AT7" s="13" t="s">
        <v>78</v>
      </c>
    </row>
    <row r="8" spans="1:46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  <c r="AR8" s="13" t="s">
        <v>78</v>
      </c>
      <c r="AS8" s="13" t="s">
        <v>78</v>
      </c>
      <c r="AT8" s="13" t="s">
        <v>78</v>
      </c>
    </row>
    <row r="9" spans="1:46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  <c r="AR9" s="13" t="s">
        <v>78</v>
      </c>
      <c r="AS9" s="13" t="s">
        <v>78</v>
      </c>
      <c r="AT9" s="13" t="s">
        <v>78</v>
      </c>
    </row>
    <row r="10" spans="1:46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  <c r="AR10" s="13" t="s">
        <v>78</v>
      </c>
      <c r="AS10" s="13" t="s">
        <v>78</v>
      </c>
      <c r="AT10" s="13" t="s">
        <v>78</v>
      </c>
    </row>
    <row r="11" spans="1:46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  <c r="AR11" s="13" t="s">
        <v>78</v>
      </c>
      <c r="AS11" s="13" t="s">
        <v>78</v>
      </c>
      <c r="AT11" s="13" t="s">
        <v>78</v>
      </c>
    </row>
    <row r="12" spans="1:46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  <c r="AR12" s="13" t="s">
        <v>78</v>
      </c>
      <c r="AS12" s="13" t="s">
        <v>78</v>
      </c>
      <c r="AT12" s="13" t="s">
        <v>78</v>
      </c>
    </row>
    <row r="13" spans="1:46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  <c r="AR13" s="13" t="s">
        <v>78</v>
      </c>
      <c r="AS13" s="13" t="s">
        <v>78</v>
      </c>
      <c r="AT13" s="13" t="s">
        <v>78</v>
      </c>
    </row>
    <row r="14" spans="1:46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  <c r="AR14" s="13" t="s">
        <v>78</v>
      </c>
      <c r="AS14" s="13" t="s">
        <v>78</v>
      </c>
      <c r="AT14" s="13" t="s">
        <v>78</v>
      </c>
    </row>
    <row r="15" spans="1:46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  <c r="AR15" s="13" t="s">
        <v>78</v>
      </c>
      <c r="AS15" s="13" t="s">
        <v>78</v>
      </c>
      <c r="AT15" s="13" t="s">
        <v>78</v>
      </c>
    </row>
    <row r="16" spans="1:46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  <c r="AR16" s="13" t="s">
        <v>78</v>
      </c>
      <c r="AS16" s="13" t="s">
        <v>78</v>
      </c>
      <c r="AT16" s="13" t="s">
        <v>78</v>
      </c>
    </row>
    <row r="17" spans="1:46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  <c r="AR17" s="13" t="s">
        <v>78</v>
      </c>
      <c r="AS17" s="13" t="s">
        <v>78</v>
      </c>
      <c r="AT17" s="13" t="s">
        <v>78</v>
      </c>
    </row>
    <row r="18" spans="1:46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  <c r="AR18" s="13" t="s">
        <v>78</v>
      </c>
      <c r="AS18" s="13" t="s">
        <v>78</v>
      </c>
      <c r="AT18" s="13" t="s">
        <v>78</v>
      </c>
    </row>
    <row r="19" spans="1:46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  <c r="AR19" s="13" t="s">
        <v>78</v>
      </c>
      <c r="AS19" s="13" t="s">
        <v>78</v>
      </c>
      <c r="AT19" s="13" t="s">
        <v>78</v>
      </c>
    </row>
    <row r="20" spans="1:46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  <c r="AR20" s="13" t="s">
        <v>78</v>
      </c>
      <c r="AS20" s="13" t="s">
        <v>78</v>
      </c>
      <c r="AT20" s="13" t="s">
        <v>78</v>
      </c>
    </row>
    <row r="21" spans="1:46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  <c r="AR21" s="13" t="s">
        <v>78</v>
      </c>
      <c r="AS21" s="13" t="s">
        <v>78</v>
      </c>
      <c r="AT21" s="13" t="s">
        <v>78</v>
      </c>
    </row>
    <row r="22" spans="1:46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  <c r="AR22" s="13" t="s">
        <v>78</v>
      </c>
      <c r="AS22" s="13" t="s">
        <v>78</v>
      </c>
      <c r="AT22" s="13" t="s">
        <v>78</v>
      </c>
    </row>
    <row r="23" spans="1:46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  <c r="AR23" s="13" t="s">
        <v>78</v>
      </c>
      <c r="AS23" s="13" t="s">
        <v>78</v>
      </c>
      <c r="AT23" s="13" t="s">
        <v>78</v>
      </c>
    </row>
    <row r="24" spans="1:46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  <c r="AR24" s="13" t="s">
        <v>78</v>
      </c>
      <c r="AS24" s="13" t="s">
        <v>78</v>
      </c>
      <c r="AT24" s="13" t="s">
        <v>78</v>
      </c>
    </row>
    <row r="25" spans="1:46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  <c r="AR25" s="13" t="s">
        <v>78</v>
      </c>
      <c r="AS25" s="13" t="s">
        <v>78</v>
      </c>
      <c r="AT25" s="13" t="s">
        <v>78</v>
      </c>
    </row>
    <row r="26" spans="1:46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  <c r="AR26" s="13" t="s">
        <v>78</v>
      </c>
      <c r="AS26" s="13" t="s">
        <v>78</v>
      </c>
      <c r="AT26" s="13" t="s">
        <v>78</v>
      </c>
    </row>
    <row r="27" spans="1:46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  <c r="AR27" s="13" t="s">
        <v>78</v>
      </c>
      <c r="AS27" s="13" t="s">
        <v>78</v>
      </c>
      <c r="AT27" s="13" t="s">
        <v>78</v>
      </c>
    </row>
    <row r="28" spans="1:46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  <c r="AR28" s="13" t="s">
        <v>78</v>
      </c>
      <c r="AS28" s="13" t="s">
        <v>78</v>
      </c>
      <c r="AT28" s="13" t="s">
        <v>78</v>
      </c>
    </row>
    <row r="29" spans="1:46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  <c r="AR29" s="13" t="s">
        <v>78</v>
      </c>
      <c r="AS29" s="13" t="s">
        <v>78</v>
      </c>
      <c r="AT29" s="13" t="s">
        <v>78</v>
      </c>
    </row>
    <row r="30" spans="1:46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  <c r="AR30" s="13" t="s">
        <v>78</v>
      </c>
      <c r="AS30" s="13" t="s">
        <v>78</v>
      </c>
      <c r="AT30" s="13" t="s">
        <v>78</v>
      </c>
    </row>
    <row r="31" spans="1:46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20000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  <c r="AR31" s="13" t="s">
        <v>78</v>
      </c>
      <c r="AS31" s="34">
        <v>-10000</v>
      </c>
      <c r="AT31" s="13" t="s">
        <v>78</v>
      </c>
    </row>
    <row r="32" spans="1:46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4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  <c r="AR32" s="13" t="s">
        <v>78</v>
      </c>
      <c r="AS32" s="13" t="s">
        <v>78</v>
      </c>
      <c r="AT32" s="13" t="s">
        <v>78</v>
      </c>
    </row>
    <row r="33" spans="1:46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  <c r="AR33" s="13" t="s">
        <v>78</v>
      </c>
      <c r="AS33" s="13" t="s">
        <v>78</v>
      </c>
      <c r="AT33" s="13" t="s">
        <v>78</v>
      </c>
    </row>
    <row r="34" spans="1:46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SUM(J34:AT34)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  <c r="AR34" s="13" t="s">
        <v>78</v>
      </c>
      <c r="AS34" s="13" t="s">
        <v>78</v>
      </c>
      <c r="AT34" s="13" t="s">
        <v>78</v>
      </c>
    </row>
    <row r="35" spans="1:46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  <c r="AR35" s="13" t="s">
        <v>78</v>
      </c>
      <c r="AS35" s="13" t="s">
        <v>78</v>
      </c>
      <c r="AT35" s="13" t="s">
        <v>78</v>
      </c>
    </row>
    <row r="36" spans="1:46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  <c r="AR36" s="13" t="s">
        <v>78</v>
      </c>
      <c r="AS36" s="13" t="s">
        <v>78</v>
      </c>
      <c r="AT36" s="13" t="s">
        <v>78</v>
      </c>
    </row>
    <row r="37" spans="1:46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  <c r="AR37" s="13" t="s">
        <v>78</v>
      </c>
      <c r="AS37" s="13" t="s">
        <v>78</v>
      </c>
      <c r="AT37" s="13" t="s">
        <v>78</v>
      </c>
    </row>
    <row r="38" spans="1:46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4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4">
        <v>-15335.79</v>
      </c>
      <c r="AO38" s="13" t="s">
        <v>78</v>
      </c>
      <c r="AP38" s="13" t="s">
        <v>78</v>
      </c>
      <c r="AQ38" s="13" t="s">
        <v>78</v>
      </c>
      <c r="AR38" s="13" t="s">
        <v>78</v>
      </c>
      <c r="AS38" s="13" t="s">
        <v>78</v>
      </c>
      <c r="AT38" s="13" t="s">
        <v>78</v>
      </c>
    </row>
    <row r="39" spans="1:46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  <c r="AR39" s="13" t="s">
        <v>78</v>
      </c>
      <c r="AS39" s="13" t="s">
        <v>78</v>
      </c>
      <c r="AT39" s="13" t="s">
        <v>78</v>
      </c>
    </row>
    <row r="40" spans="1:46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  <c r="AR40" s="13" t="s">
        <v>78</v>
      </c>
      <c r="AS40" s="13" t="s">
        <v>78</v>
      </c>
      <c r="AT40" s="13" t="s">
        <v>78</v>
      </c>
    </row>
    <row r="41" spans="1:46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  <c r="AR41" s="13" t="s">
        <v>78</v>
      </c>
      <c r="AS41" s="13" t="s">
        <v>78</v>
      </c>
      <c r="AT41" s="13" t="s">
        <v>78</v>
      </c>
    </row>
    <row r="42" spans="1:46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4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  <c r="AR42" s="13" t="s">
        <v>78</v>
      </c>
      <c r="AS42" s="13" t="s">
        <v>78</v>
      </c>
      <c r="AT42" s="13" t="s">
        <v>78</v>
      </c>
    </row>
    <row r="43" spans="1:46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  <c r="AR43" s="13" t="s">
        <v>78</v>
      </c>
      <c r="AS43" s="13" t="s">
        <v>78</v>
      </c>
      <c r="AT43" s="13" t="s">
        <v>78</v>
      </c>
    </row>
    <row r="44" spans="1:46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4">
        <v>-5400</v>
      </c>
      <c r="AO44" s="13" t="s">
        <v>78</v>
      </c>
      <c r="AP44" s="13" t="s">
        <v>78</v>
      </c>
      <c r="AQ44" s="13" t="s">
        <v>78</v>
      </c>
      <c r="AR44" s="13" t="s">
        <v>78</v>
      </c>
      <c r="AS44" s="13" t="s">
        <v>78</v>
      </c>
      <c r="AT44" s="13" t="s">
        <v>78</v>
      </c>
    </row>
    <row r="45" spans="1:46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  <c r="AR45" s="13" t="s">
        <v>78</v>
      </c>
      <c r="AS45" s="13" t="s">
        <v>78</v>
      </c>
      <c r="AT45" s="13" t="s">
        <v>78</v>
      </c>
    </row>
    <row r="46" spans="1:46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4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  <c r="AR46" s="13" t="s">
        <v>78</v>
      </c>
      <c r="AS46" s="13" t="s">
        <v>78</v>
      </c>
      <c r="AT46" s="13" t="s">
        <v>78</v>
      </c>
    </row>
    <row r="47" spans="1:46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  <c r="AR47" s="13" t="s">
        <v>78</v>
      </c>
      <c r="AS47" s="13" t="s">
        <v>78</v>
      </c>
      <c r="AT47" s="13" t="s">
        <v>78</v>
      </c>
    </row>
    <row r="48" spans="1:46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  <c r="AR48" s="13" t="s">
        <v>78</v>
      </c>
      <c r="AS48" s="13" t="s">
        <v>78</v>
      </c>
      <c r="AT48" s="13" t="s">
        <v>78</v>
      </c>
    </row>
    <row r="49" spans="1:46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  <c r="AR49" s="13" t="s">
        <v>78</v>
      </c>
      <c r="AS49" s="13" t="s">
        <v>78</v>
      </c>
      <c r="AT49" s="13" t="s">
        <v>78</v>
      </c>
    </row>
    <row r="50" spans="1:46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  <c r="AR50" s="13" t="s">
        <v>78</v>
      </c>
      <c r="AS50" s="13" t="s">
        <v>78</v>
      </c>
      <c r="AT50" s="13" t="s">
        <v>78</v>
      </c>
    </row>
    <row r="51" spans="1:46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  <c r="AR51" s="13" t="s">
        <v>78</v>
      </c>
      <c r="AS51" s="13" t="s">
        <v>78</v>
      </c>
      <c r="AT51" s="13" t="s">
        <v>78</v>
      </c>
    </row>
    <row r="52" spans="1:46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383100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  <c r="AR52" s="13" t="s">
        <v>78</v>
      </c>
      <c r="AS52" s="13" t="s">
        <v>78</v>
      </c>
      <c r="AT52" s="13" t="s">
        <v>78</v>
      </c>
    </row>
    <row r="53" spans="1:46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  <c r="AR53" s="13" t="s">
        <v>78</v>
      </c>
      <c r="AS53" s="13" t="s">
        <v>78</v>
      </c>
      <c r="AT53" s="13" t="s">
        <v>78</v>
      </c>
    </row>
    <row r="54" spans="1:46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  <c r="AR54" s="13" t="s">
        <v>78</v>
      </c>
      <c r="AS54" s="13" t="s">
        <v>78</v>
      </c>
      <c r="AT54" s="13" t="s">
        <v>78</v>
      </c>
    </row>
    <row r="55" spans="1:46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  <c r="AR55" s="13" t="s">
        <v>78</v>
      </c>
      <c r="AS55" s="13" t="s">
        <v>78</v>
      </c>
      <c r="AT55" s="13" t="s">
        <v>78</v>
      </c>
    </row>
    <row r="56" spans="1:46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  <c r="AR56" s="13" t="s">
        <v>78</v>
      </c>
      <c r="AS56" s="13" t="s">
        <v>78</v>
      </c>
      <c r="AT56" s="13" t="s">
        <v>78</v>
      </c>
    </row>
    <row r="57" spans="1:46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4">
        <v>-5000</v>
      </c>
      <c r="AH57" s="13" t="s">
        <v>78</v>
      </c>
      <c r="AI57" s="13" t="s">
        <v>78</v>
      </c>
      <c r="AJ57" s="34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  <c r="AR57" s="13" t="s">
        <v>78</v>
      </c>
      <c r="AS57" s="13" t="s">
        <v>78</v>
      </c>
      <c r="AT57" s="13" t="s">
        <v>78</v>
      </c>
    </row>
    <row r="58" spans="1:46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  <c r="AR58" s="13" t="s">
        <v>78</v>
      </c>
      <c r="AS58" s="13" t="s">
        <v>78</v>
      </c>
      <c r="AT58" s="13" t="s">
        <v>78</v>
      </c>
    </row>
    <row r="59" spans="1:46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523000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  <c r="AR59" s="13" t="s">
        <v>78</v>
      </c>
      <c r="AS59" s="13" t="s">
        <v>78</v>
      </c>
      <c r="AT59" s="13" t="s">
        <v>78</v>
      </c>
    </row>
    <row r="60" spans="1:46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  <c r="AR60" s="13" t="s">
        <v>78</v>
      </c>
      <c r="AS60" s="13" t="s">
        <v>78</v>
      </c>
      <c r="AT60" s="13" t="s">
        <v>78</v>
      </c>
    </row>
    <row r="61" spans="1:46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  <c r="AR61" s="13" t="s">
        <v>78</v>
      </c>
      <c r="AS61" s="13" t="s">
        <v>78</v>
      </c>
      <c r="AT61" s="13" t="s">
        <v>78</v>
      </c>
    </row>
    <row r="62" spans="1:46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  <c r="AR62" s="13" t="s">
        <v>78</v>
      </c>
      <c r="AS62" s="13" t="s">
        <v>78</v>
      </c>
      <c r="AT62" s="13" t="s">
        <v>78</v>
      </c>
    </row>
    <row r="63" spans="1:46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  <c r="AR63" s="13" t="s">
        <v>78</v>
      </c>
      <c r="AS63" s="13" t="s">
        <v>78</v>
      </c>
      <c r="AT63" s="13" t="s">
        <v>78</v>
      </c>
    </row>
    <row r="64" spans="1:46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  <c r="AR64" s="13" t="s">
        <v>78</v>
      </c>
      <c r="AS64" s="13" t="s">
        <v>78</v>
      </c>
      <c r="AT64" s="13" t="s">
        <v>78</v>
      </c>
    </row>
    <row r="65" spans="1:46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  <c r="AR65" s="13" t="s">
        <v>78</v>
      </c>
      <c r="AS65" s="13" t="s">
        <v>78</v>
      </c>
      <c r="AT65" s="13" t="s">
        <v>78</v>
      </c>
    </row>
    <row r="66" spans="1:46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SUM(J66:AT66)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  <c r="AR66" s="13" t="s">
        <v>78</v>
      </c>
      <c r="AS66" s="13" t="s">
        <v>78</v>
      </c>
      <c r="AT66" s="13" t="s">
        <v>78</v>
      </c>
    </row>
    <row r="67" spans="1:46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4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  <c r="AR67" s="13" t="s">
        <v>78</v>
      </c>
      <c r="AS67" s="13" t="s">
        <v>78</v>
      </c>
      <c r="AT67" s="13" t="s">
        <v>78</v>
      </c>
    </row>
    <row r="68" spans="1:46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4">
        <v>-42800</v>
      </c>
      <c r="AO68" s="13" t="s">
        <v>78</v>
      </c>
      <c r="AP68" s="13" t="s">
        <v>78</v>
      </c>
      <c r="AQ68" s="13" t="s">
        <v>78</v>
      </c>
      <c r="AR68" s="13" t="s">
        <v>78</v>
      </c>
      <c r="AS68" s="13" t="s">
        <v>78</v>
      </c>
      <c r="AT68" s="13" t="s">
        <v>78</v>
      </c>
    </row>
    <row r="69" spans="1:46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4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  <c r="AR69" s="13" t="s">
        <v>78</v>
      </c>
      <c r="AS69" s="13" t="s">
        <v>78</v>
      </c>
      <c r="AT69" s="13" t="s">
        <v>78</v>
      </c>
    </row>
    <row r="70" spans="1:46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  <c r="AR70" s="13" t="s">
        <v>78</v>
      </c>
      <c r="AS70" s="13" t="s">
        <v>78</v>
      </c>
      <c r="AT70" s="13" t="s">
        <v>78</v>
      </c>
    </row>
    <row r="71" spans="1:46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  <c r="AR71" s="13" t="s">
        <v>78</v>
      </c>
      <c r="AS71" s="13" t="s">
        <v>78</v>
      </c>
      <c r="AT71" s="13" t="s">
        <v>78</v>
      </c>
    </row>
    <row r="72" spans="1:46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  <c r="AR72" s="13" t="s">
        <v>78</v>
      </c>
      <c r="AS72" s="13" t="s">
        <v>78</v>
      </c>
      <c r="AT72" s="13" t="s">
        <v>78</v>
      </c>
    </row>
    <row r="73" spans="1:46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  <c r="AR73" s="13" t="s">
        <v>78</v>
      </c>
      <c r="AS73" s="13" t="s">
        <v>78</v>
      </c>
      <c r="AT73" s="13" t="s">
        <v>78</v>
      </c>
    </row>
    <row r="74" spans="1:46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  <c r="AR74" s="13" t="s">
        <v>78</v>
      </c>
      <c r="AS74" s="13" t="s">
        <v>78</v>
      </c>
      <c r="AT74" s="13" t="s">
        <v>78</v>
      </c>
    </row>
    <row r="75" spans="1:46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  <c r="AR75" s="13" t="s">
        <v>78</v>
      </c>
      <c r="AS75" s="13" t="s">
        <v>78</v>
      </c>
      <c r="AT75" s="13" t="s">
        <v>78</v>
      </c>
    </row>
    <row r="76" spans="1:46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  <c r="AR76" s="13" t="s">
        <v>78</v>
      </c>
      <c r="AS76" s="13" t="s">
        <v>78</v>
      </c>
      <c r="AT76" s="13" t="s">
        <v>78</v>
      </c>
    </row>
    <row r="77" spans="1:46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  <c r="AR77" s="13" t="s">
        <v>78</v>
      </c>
      <c r="AS77" s="13" t="s">
        <v>78</v>
      </c>
      <c r="AT77" s="13" t="s">
        <v>78</v>
      </c>
    </row>
    <row r="78" spans="1:46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  <c r="AR78" s="13" t="s">
        <v>78</v>
      </c>
      <c r="AS78" s="13" t="s">
        <v>78</v>
      </c>
      <c r="AT78" s="13" t="s">
        <v>78</v>
      </c>
    </row>
    <row r="79" spans="1:46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  <c r="AR79" s="13" t="s">
        <v>78</v>
      </c>
      <c r="AS79" s="13" t="s">
        <v>78</v>
      </c>
      <c r="AT79" s="13" t="s">
        <v>78</v>
      </c>
    </row>
    <row r="80" spans="1:46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  <c r="AR80" s="13" t="s">
        <v>78</v>
      </c>
      <c r="AS80" s="13" t="s">
        <v>78</v>
      </c>
      <c r="AT80" s="13" t="s">
        <v>78</v>
      </c>
    </row>
    <row r="81" spans="1:46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  <c r="AR81" s="13" t="s">
        <v>78</v>
      </c>
      <c r="AS81" s="13" t="s">
        <v>78</v>
      </c>
      <c r="AT81" s="13" t="s">
        <v>78</v>
      </c>
    </row>
    <row r="82" spans="1:46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  <c r="AR82" s="13" t="s">
        <v>78</v>
      </c>
      <c r="AS82" s="13" t="s">
        <v>78</v>
      </c>
      <c r="AT82" s="13" t="s">
        <v>78</v>
      </c>
    </row>
    <row r="83" spans="1:46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  <c r="AR83" s="13" t="s">
        <v>78</v>
      </c>
      <c r="AS83" s="13" t="s">
        <v>78</v>
      </c>
      <c r="AT83" s="13" t="s">
        <v>78</v>
      </c>
    </row>
    <row r="84" spans="1:46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  <c r="AR84" s="13" t="s">
        <v>78</v>
      </c>
      <c r="AS84" s="13" t="s">
        <v>78</v>
      </c>
      <c r="AT84" s="13" t="s">
        <v>78</v>
      </c>
    </row>
    <row r="85" spans="1:46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  <c r="AR85" s="13" t="s">
        <v>78</v>
      </c>
      <c r="AS85" s="13" t="s">
        <v>78</v>
      </c>
      <c r="AT85" s="13" t="s">
        <v>78</v>
      </c>
    </row>
    <row r="86" spans="1:46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114600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34">
        <v>-5400</v>
      </c>
      <c r="AR86" s="13" t="s">
        <v>78</v>
      </c>
      <c r="AS86" s="13" t="s">
        <v>78</v>
      </c>
      <c r="AT86" s="13" t="s">
        <v>78</v>
      </c>
    </row>
    <row r="87" spans="1:46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  <c r="AR87" s="13" t="s">
        <v>78</v>
      </c>
      <c r="AS87" s="13" t="s">
        <v>78</v>
      </c>
      <c r="AT87" s="13" t="s">
        <v>78</v>
      </c>
    </row>
    <row r="88" spans="1:46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  <c r="AR88" s="13" t="s">
        <v>78</v>
      </c>
      <c r="AS88" s="13" t="s">
        <v>78</v>
      </c>
      <c r="AT88" s="13" t="s">
        <v>78</v>
      </c>
    </row>
    <row r="89" spans="1:46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4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  <c r="AR89" s="13" t="s">
        <v>78</v>
      </c>
      <c r="AS89" s="13" t="s">
        <v>78</v>
      </c>
      <c r="AT89" s="13" t="s">
        <v>78</v>
      </c>
    </row>
    <row r="90" spans="1:46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  <c r="AR90" s="13" t="s">
        <v>78</v>
      </c>
      <c r="AS90" s="13" t="s">
        <v>78</v>
      </c>
      <c r="AT90" s="13" t="s">
        <v>78</v>
      </c>
    </row>
    <row r="91" spans="1:46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  <c r="AR91" s="13" t="s">
        <v>78</v>
      </c>
      <c r="AS91" s="13" t="s">
        <v>78</v>
      </c>
      <c r="AT91" s="13" t="s">
        <v>78</v>
      </c>
    </row>
    <row r="92" spans="1:46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  <c r="AR92" s="13" t="s">
        <v>78</v>
      </c>
      <c r="AS92" s="13" t="s">
        <v>78</v>
      </c>
      <c r="AT92" s="13" t="s">
        <v>78</v>
      </c>
    </row>
    <row r="93" spans="1:46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  <c r="AR93" s="13" t="s">
        <v>78</v>
      </c>
      <c r="AS93" s="13" t="s">
        <v>78</v>
      </c>
      <c r="AT93" s="13" t="s">
        <v>78</v>
      </c>
    </row>
    <row r="94" spans="1:46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  <c r="AR94" s="13" t="s">
        <v>78</v>
      </c>
      <c r="AS94" s="13" t="s">
        <v>78</v>
      </c>
      <c r="AT94" s="13" t="s">
        <v>78</v>
      </c>
    </row>
    <row r="95" spans="1:46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  <c r="AR95" s="13" t="s">
        <v>78</v>
      </c>
      <c r="AS95" s="13" t="s">
        <v>78</v>
      </c>
      <c r="AT95" s="13" t="s">
        <v>78</v>
      </c>
    </row>
    <row r="96" spans="1:46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  <c r="AR96" s="13" t="s">
        <v>78</v>
      </c>
      <c r="AS96" s="13" t="s">
        <v>78</v>
      </c>
      <c r="AT96" s="13" t="s">
        <v>78</v>
      </c>
    </row>
    <row r="97" spans="1:46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  <c r="AR97" s="13" t="s">
        <v>78</v>
      </c>
      <c r="AS97" s="13" t="s">
        <v>78</v>
      </c>
      <c r="AT97" s="13" t="s">
        <v>78</v>
      </c>
    </row>
    <row r="98" spans="1:46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SUM(J98:AT98)</f>
        <v>110000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  <c r="AR98" s="13" t="s">
        <v>78</v>
      </c>
      <c r="AS98" s="13" t="s">
        <v>78</v>
      </c>
      <c r="AT98" s="13" t="s">
        <v>78</v>
      </c>
    </row>
    <row r="99" spans="1:46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250000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  <c r="AR99" s="13" t="s">
        <v>78</v>
      </c>
      <c r="AS99" s="13" t="s">
        <v>78</v>
      </c>
      <c r="AT99" s="13" t="s">
        <v>78</v>
      </c>
    </row>
    <row r="100" spans="1:46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4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  <c r="AR100" s="13" t="s">
        <v>78</v>
      </c>
      <c r="AS100" s="13" t="s">
        <v>78</v>
      </c>
      <c r="AT100" s="13" t="s">
        <v>78</v>
      </c>
    </row>
    <row r="101" spans="1:46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  <c r="AR101" s="13" t="s">
        <v>78</v>
      </c>
      <c r="AS101" s="13" t="s">
        <v>78</v>
      </c>
      <c r="AT101" s="13" t="s">
        <v>78</v>
      </c>
    </row>
    <row r="102" spans="1:46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  <c r="AR102" s="13" t="s">
        <v>78</v>
      </c>
      <c r="AS102" s="13" t="s">
        <v>78</v>
      </c>
      <c r="AT102" s="13" t="s">
        <v>78</v>
      </c>
    </row>
    <row r="103" spans="1:46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4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  <c r="AR103" s="13" t="s">
        <v>78</v>
      </c>
      <c r="AS103" s="13" t="s">
        <v>78</v>
      </c>
      <c r="AT103" s="13" t="s">
        <v>78</v>
      </c>
    </row>
    <row r="104" spans="1:46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  <c r="AR104" s="13" t="s">
        <v>78</v>
      </c>
      <c r="AS104" s="13" t="s">
        <v>78</v>
      </c>
      <c r="AT104" s="13" t="s">
        <v>78</v>
      </c>
    </row>
    <row r="105" spans="1:46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  <c r="AR105" s="13" t="s">
        <v>78</v>
      </c>
      <c r="AS105" s="13" t="s">
        <v>78</v>
      </c>
      <c r="AT105" s="13" t="s">
        <v>78</v>
      </c>
    </row>
    <row r="106" spans="1:46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303000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  <c r="AR106" s="13" t="s">
        <v>78</v>
      </c>
      <c r="AS106" s="13" t="s">
        <v>78</v>
      </c>
      <c r="AT106" s="13" t="s">
        <v>78</v>
      </c>
    </row>
    <row r="107" spans="1:46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114000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4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  <c r="AR107" s="13" t="s">
        <v>78</v>
      </c>
      <c r="AS107" s="13">
        <v>2000</v>
      </c>
      <c r="AT107" s="13" t="s">
        <v>78</v>
      </c>
    </row>
    <row r="108" spans="1:46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  <c r="AR108" s="13" t="s">
        <v>78</v>
      </c>
      <c r="AS108" s="13" t="s">
        <v>78</v>
      </c>
      <c r="AT108" s="13" t="s">
        <v>78</v>
      </c>
    </row>
    <row r="109" spans="1:46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  <c r="AR109" s="13" t="s">
        <v>78</v>
      </c>
      <c r="AS109" s="13" t="s">
        <v>78</v>
      </c>
      <c r="AT109" s="13" t="s">
        <v>78</v>
      </c>
    </row>
    <row r="110" spans="1:46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  <c r="AR110" s="13" t="s">
        <v>78</v>
      </c>
      <c r="AS110" s="13" t="s">
        <v>78</v>
      </c>
      <c r="AT110" s="13" t="s">
        <v>78</v>
      </c>
    </row>
    <row r="111" spans="1:46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34">
        <v>-50000</v>
      </c>
      <c r="AR111" s="13" t="s">
        <v>78</v>
      </c>
      <c r="AS111" s="13" t="s">
        <v>78</v>
      </c>
      <c r="AT111" s="13" t="s">
        <v>78</v>
      </c>
    </row>
    <row r="112" spans="1:46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  <c r="AR112" s="13" t="s">
        <v>78</v>
      </c>
      <c r="AS112" s="13" t="s">
        <v>78</v>
      </c>
      <c r="AT112" s="13" t="s">
        <v>78</v>
      </c>
    </row>
    <row r="113" spans="1:46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23000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  <c r="AR113" s="13" t="s">
        <v>78</v>
      </c>
      <c r="AS113" s="34">
        <v>-2000</v>
      </c>
      <c r="AT113" s="13" t="s">
        <v>78</v>
      </c>
    </row>
    <row r="114" spans="1:46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14220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  <c r="AR114" s="13" t="s">
        <v>78</v>
      </c>
      <c r="AS114" s="34">
        <v>-25780</v>
      </c>
      <c r="AT114" s="13" t="s">
        <v>78</v>
      </c>
    </row>
    <row r="115" spans="1:46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4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  <c r="AR115" s="13" t="s">
        <v>78</v>
      </c>
      <c r="AS115" s="13" t="s">
        <v>78</v>
      </c>
      <c r="AT115" s="13" t="s">
        <v>78</v>
      </c>
    </row>
    <row r="116" spans="1:46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  <c r="AR116" s="13" t="s">
        <v>78</v>
      </c>
      <c r="AS116" s="13" t="s">
        <v>78</v>
      </c>
      <c r="AT116" s="13" t="s">
        <v>78</v>
      </c>
    </row>
    <row r="117" spans="1:46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59" si="4">SUM(J117:AT117)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  <c r="AR117" s="13" t="s">
        <v>78</v>
      </c>
      <c r="AS117" s="13" t="s">
        <v>78</v>
      </c>
      <c r="AT117" s="13" t="s">
        <v>78</v>
      </c>
    </row>
    <row r="118" spans="1:46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  <c r="AR118" s="13" t="s">
        <v>78</v>
      </c>
      <c r="AS118" s="13" t="s">
        <v>78</v>
      </c>
      <c r="AT118" s="13" t="s">
        <v>78</v>
      </c>
    </row>
    <row r="119" spans="1:46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  <c r="AR119" s="13" t="s">
        <v>78</v>
      </c>
      <c r="AS119" s="13" t="s">
        <v>78</v>
      </c>
      <c r="AT119" s="13" t="s">
        <v>78</v>
      </c>
    </row>
    <row r="120" spans="1:46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  <c r="AR120" s="13" t="s">
        <v>78</v>
      </c>
      <c r="AS120" s="13" t="s">
        <v>78</v>
      </c>
      <c r="AT120" s="13" t="s">
        <v>78</v>
      </c>
    </row>
    <row r="121" spans="1:46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65000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>
        <v>30000</v>
      </c>
      <c r="AR121" s="13" t="s">
        <v>78</v>
      </c>
      <c r="AS121" s="13" t="s">
        <v>78</v>
      </c>
      <c r="AT121" s="13" t="s">
        <v>78</v>
      </c>
    </row>
    <row r="122" spans="1:46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58" si="5">SUM(J122:AT122)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  <c r="AR122" s="13" t="s">
        <v>78</v>
      </c>
      <c r="AS122" s="13" t="s">
        <v>78</v>
      </c>
      <c r="AT122" s="13" t="s">
        <v>78</v>
      </c>
    </row>
    <row r="123" spans="1:46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  <c r="AR123" s="13" t="s">
        <v>78</v>
      </c>
      <c r="AS123" s="13" t="s">
        <v>78</v>
      </c>
      <c r="AT123" s="13" t="s">
        <v>78</v>
      </c>
    </row>
    <row r="124" spans="1:46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17000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  <c r="AR124" s="13" t="s">
        <v>78</v>
      </c>
      <c r="AS124" s="34">
        <v>-2000</v>
      </c>
      <c r="AT124" s="13" t="s">
        <v>78</v>
      </c>
    </row>
    <row r="125" spans="1:46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41935.79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  <c r="AR125" s="13" t="s">
        <v>78</v>
      </c>
      <c r="AS125" s="13" t="s">
        <v>78</v>
      </c>
      <c r="AT125" s="13" t="s">
        <v>78</v>
      </c>
    </row>
    <row r="126" spans="1:46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  <c r="AR126" s="13" t="s">
        <v>78</v>
      </c>
      <c r="AS126" s="13" t="s">
        <v>78</v>
      </c>
      <c r="AT126" s="13" t="s">
        <v>78</v>
      </c>
    </row>
    <row r="127" spans="1:46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  <c r="AR127" s="13" t="s">
        <v>78</v>
      </c>
      <c r="AS127" s="13" t="s">
        <v>78</v>
      </c>
      <c r="AT127" s="13" t="s">
        <v>78</v>
      </c>
    </row>
    <row r="128" spans="1:46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  <c r="AR128" s="13" t="s">
        <v>78</v>
      </c>
      <c r="AS128" s="13" t="s">
        <v>78</v>
      </c>
      <c r="AT128" s="13" t="s">
        <v>78</v>
      </c>
    </row>
    <row r="129" spans="1:46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4">
        <v>-300000</v>
      </c>
      <c r="AP129" s="13" t="s">
        <v>78</v>
      </c>
      <c r="AQ129" s="13" t="s">
        <v>78</v>
      </c>
      <c r="AR129" s="13" t="s">
        <v>78</v>
      </c>
      <c r="AS129" s="13" t="s">
        <v>78</v>
      </c>
      <c r="AT129" s="13" t="s">
        <v>78</v>
      </c>
    </row>
    <row r="130" spans="1:46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  <c r="AR130" s="13" t="s">
        <v>78</v>
      </c>
      <c r="AS130" s="13" t="s">
        <v>78</v>
      </c>
      <c r="AT130" s="13" t="s">
        <v>78</v>
      </c>
    </row>
    <row r="131" spans="1:46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  <c r="AR131" s="13" t="s">
        <v>78</v>
      </c>
      <c r="AS131" s="13" t="s">
        <v>78</v>
      </c>
      <c r="AT131" s="13" t="s">
        <v>78</v>
      </c>
    </row>
    <row r="132" spans="1:46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  <c r="AR132" s="13" t="s">
        <v>78</v>
      </c>
      <c r="AS132" s="13" t="s">
        <v>78</v>
      </c>
      <c r="AT132" s="13" t="s">
        <v>78</v>
      </c>
    </row>
    <row r="133" spans="1:46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  <c r="AR133" s="13" t="s">
        <v>78</v>
      </c>
      <c r="AS133" s="13" t="s">
        <v>78</v>
      </c>
      <c r="AT133" s="13" t="s">
        <v>78</v>
      </c>
    </row>
    <row r="134" spans="1:46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  <c r="AR134" s="13" t="s">
        <v>78</v>
      </c>
      <c r="AS134" s="13" t="s">
        <v>78</v>
      </c>
      <c r="AT134" s="13" t="s">
        <v>78</v>
      </c>
    </row>
    <row r="135" spans="1:46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  <c r="AR135" s="13" t="s">
        <v>78</v>
      </c>
      <c r="AS135" s="13" t="s">
        <v>78</v>
      </c>
      <c r="AT135" s="13" t="s">
        <v>78</v>
      </c>
    </row>
    <row r="136" spans="1:46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4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  <c r="AR136" s="13" t="s">
        <v>78</v>
      </c>
      <c r="AS136" s="13" t="s">
        <v>78</v>
      </c>
      <c r="AT136" s="13" t="s">
        <v>78</v>
      </c>
    </row>
    <row r="137" spans="1:46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  <c r="AR137" s="13" t="s">
        <v>78</v>
      </c>
      <c r="AS137" s="13" t="s">
        <v>78</v>
      </c>
      <c r="AT137" s="13" t="s">
        <v>78</v>
      </c>
    </row>
    <row r="138" spans="1:46" ht="42" customHeight="1" x14ac:dyDescent="0.2">
      <c r="A138" s="24" t="s">
        <v>239</v>
      </c>
      <c r="B138" s="25" t="s">
        <v>14</v>
      </c>
      <c r="C138" s="26">
        <v>852</v>
      </c>
      <c r="D138" s="26">
        <v>85219</v>
      </c>
      <c r="E138" s="26">
        <v>6050</v>
      </c>
      <c r="F138" s="25" t="s">
        <v>73</v>
      </c>
      <c r="G138" s="4" t="s">
        <v>10</v>
      </c>
      <c r="H138" s="4" t="s">
        <v>10</v>
      </c>
      <c r="I138" s="10">
        <f t="shared" si="5"/>
        <v>160000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  <c r="AR138" s="13" t="s">
        <v>78</v>
      </c>
      <c r="AS138" s="13" t="s">
        <v>78</v>
      </c>
      <c r="AT138" s="13" t="s">
        <v>78</v>
      </c>
    </row>
    <row r="139" spans="1:46" ht="42" customHeight="1" x14ac:dyDescent="0.2">
      <c r="A139" s="24" t="s">
        <v>241</v>
      </c>
      <c r="B139" s="25" t="s">
        <v>14</v>
      </c>
      <c r="C139" s="26">
        <v>801</v>
      </c>
      <c r="D139" s="26">
        <v>80104</v>
      </c>
      <c r="E139" s="26">
        <v>4270</v>
      </c>
      <c r="F139" s="25" t="s">
        <v>64</v>
      </c>
      <c r="G139" s="4" t="s">
        <v>10</v>
      </c>
      <c r="H139" s="4" t="s">
        <v>10</v>
      </c>
      <c r="I139" s="10">
        <f t="shared" si="5"/>
        <v>20000</v>
      </c>
      <c r="J139" s="2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  <c r="AR139" s="13" t="s">
        <v>78</v>
      </c>
      <c r="AS139" s="13" t="s">
        <v>78</v>
      </c>
      <c r="AT139" s="13" t="s">
        <v>78</v>
      </c>
    </row>
    <row r="140" spans="1:46" ht="42" customHeight="1" x14ac:dyDescent="0.2">
      <c r="A140" s="24" t="s">
        <v>242</v>
      </c>
      <c r="B140" s="25" t="s">
        <v>14</v>
      </c>
      <c r="C140" s="26">
        <v>600</v>
      </c>
      <c r="D140" s="26">
        <v>60016</v>
      </c>
      <c r="E140" s="26">
        <v>4270</v>
      </c>
      <c r="F140" s="25" t="s">
        <v>33</v>
      </c>
      <c r="G140" s="4" t="s">
        <v>10</v>
      </c>
      <c r="H140" s="4" t="s">
        <v>10</v>
      </c>
      <c r="I140" s="10">
        <f t="shared" si="5"/>
        <v>250000</v>
      </c>
      <c r="J140" s="2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  <c r="AR140" s="13" t="s">
        <v>78</v>
      </c>
      <c r="AS140" s="13" t="s">
        <v>78</v>
      </c>
      <c r="AT140" s="13" t="s">
        <v>78</v>
      </c>
    </row>
    <row r="141" spans="1:46" ht="42" customHeight="1" x14ac:dyDescent="0.2">
      <c r="A141" s="24" t="s">
        <v>243</v>
      </c>
      <c r="B141" s="25" t="s">
        <v>14</v>
      </c>
      <c r="C141" s="26">
        <v>801</v>
      </c>
      <c r="D141" s="26">
        <v>80101</v>
      </c>
      <c r="E141" s="26">
        <v>6050</v>
      </c>
      <c r="F141" s="25" t="s">
        <v>64</v>
      </c>
      <c r="G141" s="4" t="s">
        <v>10</v>
      </c>
      <c r="H141" s="4" t="s">
        <v>10</v>
      </c>
      <c r="I141" s="10">
        <f t="shared" si="5"/>
        <v>30000</v>
      </c>
      <c r="J141" s="23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  <c r="AR141" s="13" t="s">
        <v>78</v>
      </c>
      <c r="AS141" s="13" t="s">
        <v>78</v>
      </c>
      <c r="AT141" s="13" t="s">
        <v>78</v>
      </c>
    </row>
    <row r="142" spans="1:46" ht="42" customHeight="1" x14ac:dyDescent="0.2">
      <c r="A142" s="24" t="s">
        <v>244</v>
      </c>
      <c r="B142" s="25" t="s">
        <v>14</v>
      </c>
      <c r="C142" s="26">
        <v>801</v>
      </c>
      <c r="D142" s="26">
        <v>80104</v>
      </c>
      <c r="E142" s="26">
        <v>6050</v>
      </c>
      <c r="F142" s="25" t="s">
        <v>64</v>
      </c>
      <c r="G142" s="4" t="s">
        <v>10</v>
      </c>
      <c r="H142" s="4" t="s">
        <v>10</v>
      </c>
      <c r="I142" s="10">
        <f t="shared" si="5"/>
        <v>20000</v>
      </c>
      <c r="J142" s="23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  <c r="AR142" s="13" t="s">
        <v>78</v>
      </c>
      <c r="AS142" s="13" t="s">
        <v>78</v>
      </c>
      <c r="AT142" s="13" t="s">
        <v>78</v>
      </c>
    </row>
    <row r="143" spans="1:46" ht="42" customHeight="1" x14ac:dyDescent="0.2">
      <c r="A143" s="24" t="s">
        <v>245</v>
      </c>
      <c r="B143" s="25" t="s">
        <v>14</v>
      </c>
      <c r="C143" s="26">
        <v>854</v>
      </c>
      <c r="D143" s="26">
        <v>85407</v>
      </c>
      <c r="E143" s="26">
        <v>6050</v>
      </c>
      <c r="F143" s="25" t="s">
        <v>64</v>
      </c>
      <c r="G143" s="4" t="s">
        <v>10</v>
      </c>
      <c r="H143" s="4" t="s">
        <v>10</v>
      </c>
      <c r="I143" s="10">
        <f t="shared" si="5"/>
        <v>30000</v>
      </c>
      <c r="J143" s="2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  <c r="AR143" s="13" t="s">
        <v>78</v>
      </c>
      <c r="AS143" s="13" t="s">
        <v>78</v>
      </c>
      <c r="AT143" s="13" t="s">
        <v>78</v>
      </c>
    </row>
    <row r="144" spans="1:46" ht="42" customHeight="1" x14ac:dyDescent="0.2">
      <c r="A144" s="24" t="s">
        <v>246</v>
      </c>
      <c r="B144" s="25" t="s">
        <v>14</v>
      </c>
      <c r="C144" s="26">
        <v>851</v>
      </c>
      <c r="D144" s="26">
        <v>85111</v>
      </c>
      <c r="E144" s="26">
        <v>6220</v>
      </c>
      <c r="F144" s="25" t="s">
        <v>42</v>
      </c>
      <c r="G144" s="4" t="s">
        <v>10</v>
      </c>
      <c r="H144" s="4" t="s">
        <v>10</v>
      </c>
      <c r="I144" s="10">
        <f t="shared" si="5"/>
        <v>10000</v>
      </c>
      <c r="J144" s="2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  <c r="AR144" s="13" t="s">
        <v>78</v>
      </c>
      <c r="AS144" s="13" t="s">
        <v>78</v>
      </c>
      <c r="AT144" s="13" t="s">
        <v>78</v>
      </c>
    </row>
    <row r="145" spans="1:46" ht="42" customHeight="1" x14ac:dyDescent="0.2">
      <c r="A145" s="35" t="s">
        <v>247</v>
      </c>
      <c r="B145" s="36" t="s">
        <v>14</v>
      </c>
      <c r="C145" s="37">
        <v>900</v>
      </c>
      <c r="D145" s="37">
        <v>90005</v>
      </c>
      <c r="E145" s="37">
        <v>6237</v>
      </c>
      <c r="F145" s="25" t="s">
        <v>17</v>
      </c>
      <c r="G145" s="4" t="s">
        <v>10</v>
      </c>
      <c r="H145" s="4" t="s">
        <v>10</v>
      </c>
      <c r="I145" s="10">
        <f t="shared" si="5"/>
        <v>330000</v>
      </c>
      <c r="J145" s="2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  <c r="AR145" s="13" t="s">
        <v>78</v>
      </c>
      <c r="AS145" s="13" t="s">
        <v>78</v>
      </c>
      <c r="AT145" s="13" t="s">
        <v>78</v>
      </c>
    </row>
    <row r="146" spans="1:46" ht="42" customHeight="1" x14ac:dyDescent="0.2">
      <c r="A146" s="35" t="s">
        <v>247</v>
      </c>
      <c r="B146" s="36" t="s">
        <v>14</v>
      </c>
      <c r="C146" s="37">
        <v>900</v>
      </c>
      <c r="D146" s="37">
        <v>90005</v>
      </c>
      <c r="E146" s="37">
        <v>6239</v>
      </c>
      <c r="F146" s="25" t="s">
        <v>17</v>
      </c>
      <c r="G146" s="4" t="s">
        <v>10</v>
      </c>
      <c r="H146" s="4" t="s">
        <v>10</v>
      </c>
      <c r="I146" s="10">
        <f t="shared" si="5"/>
        <v>340000</v>
      </c>
      <c r="J146" s="23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  <c r="AR146" s="13" t="s">
        <v>78</v>
      </c>
      <c r="AS146" s="13" t="s">
        <v>78</v>
      </c>
      <c r="AT146" s="13" t="s">
        <v>78</v>
      </c>
    </row>
    <row r="147" spans="1:46" ht="42" customHeight="1" x14ac:dyDescent="0.2">
      <c r="A147" s="24" t="s">
        <v>250</v>
      </c>
      <c r="B147" s="25" t="s">
        <v>14</v>
      </c>
      <c r="C147" s="26">
        <v>600</v>
      </c>
      <c r="D147" s="26">
        <v>60016</v>
      </c>
      <c r="E147" s="26">
        <v>6050</v>
      </c>
      <c r="F147" s="25" t="s">
        <v>33</v>
      </c>
      <c r="G147" s="4" t="s">
        <v>10</v>
      </c>
      <c r="H147" s="4" t="s">
        <v>10</v>
      </c>
      <c r="I147" s="10">
        <f t="shared" si="5"/>
        <v>2200000</v>
      </c>
      <c r="J147" s="23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  <c r="AR147" s="13" t="s">
        <v>78</v>
      </c>
      <c r="AS147" s="13" t="s">
        <v>78</v>
      </c>
      <c r="AT147" s="13" t="s">
        <v>78</v>
      </c>
    </row>
    <row r="148" spans="1:46" ht="42" customHeight="1" x14ac:dyDescent="0.2">
      <c r="A148" s="24" t="s">
        <v>253</v>
      </c>
      <c r="B148" s="25" t="s">
        <v>14</v>
      </c>
      <c r="C148" s="26">
        <v>852</v>
      </c>
      <c r="D148" s="26">
        <v>85203</v>
      </c>
      <c r="E148" s="26">
        <v>6050</v>
      </c>
      <c r="F148" s="25" t="s">
        <v>149</v>
      </c>
      <c r="G148" s="4" t="s">
        <v>10</v>
      </c>
      <c r="H148" s="4" t="s">
        <v>10</v>
      </c>
      <c r="I148" s="10">
        <f t="shared" si="5"/>
        <v>100000</v>
      </c>
      <c r="J148" s="23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  <c r="AR148" s="13" t="s">
        <v>78</v>
      </c>
      <c r="AS148" s="13" t="s">
        <v>78</v>
      </c>
      <c r="AT148" s="13" t="s">
        <v>78</v>
      </c>
    </row>
    <row r="149" spans="1:46" ht="42" customHeight="1" x14ac:dyDescent="0.2">
      <c r="A149" s="24" t="s">
        <v>256</v>
      </c>
      <c r="B149" s="25" t="s">
        <v>14</v>
      </c>
      <c r="C149" s="26">
        <v>900</v>
      </c>
      <c r="D149" s="26">
        <v>90015</v>
      </c>
      <c r="E149" s="26">
        <v>6050</v>
      </c>
      <c r="F149" s="25" t="s">
        <v>33</v>
      </c>
      <c r="G149" s="4" t="s">
        <v>10</v>
      </c>
      <c r="H149" s="4" t="s">
        <v>10</v>
      </c>
      <c r="I149" s="10">
        <f t="shared" si="5"/>
        <v>3900</v>
      </c>
      <c r="J149" s="23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  <c r="AR149" s="13" t="s">
        <v>78</v>
      </c>
      <c r="AS149" s="13" t="s">
        <v>78</v>
      </c>
      <c r="AT149" s="13" t="s">
        <v>78</v>
      </c>
    </row>
    <row r="150" spans="1:46" ht="42" customHeight="1" x14ac:dyDescent="0.2">
      <c r="A150" s="24" t="s">
        <v>258</v>
      </c>
      <c r="B150" s="25" t="s">
        <v>14</v>
      </c>
      <c r="C150" s="26">
        <v>600</v>
      </c>
      <c r="D150" s="26">
        <v>60016</v>
      </c>
      <c r="E150" s="26">
        <v>6050</v>
      </c>
      <c r="F150" s="25" t="s">
        <v>33</v>
      </c>
      <c r="G150" s="4" t="s">
        <v>10</v>
      </c>
      <c r="H150" s="4" t="s">
        <v>10</v>
      </c>
      <c r="I150" s="10">
        <f t="shared" si="5"/>
        <v>29500</v>
      </c>
      <c r="J150" s="23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  <c r="AR150" s="13" t="s">
        <v>78</v>
      </c>
      <c r="AS150" s="13" t="s">
        <v>78</v>
      </c>
      <c r="AT150" s="13" t="s">
        <v>78</v>
      </c>
    </row>
    <row r="151" spans="1:46" ht="42" customHeight="1" x14ac:dyDescent="0.2">
      <c r="A151" s="24" t="s">
        <v>260</v>
      </c>
      <c r="B151" s="25" t="s">
        <v>14</v>
      </c>
      <c r="C151" s="26">
        <v>754</v>
      </c>
      <c r="D151" s="26">
        <v>75411</v>
      </c>
      <c r="E151" s="26">
        <v>6170</v>
      </c>
      <c r="F151" s="25" t="s">
        <v>29</v>
      </c>
      <c r="G151" s="27" t="s">
        <v>31</v>
      </c>
      <c r="H151" s="4" t="s">
        <v>10</v>
      </c>
      <c r="I151" s="10">
        <f t="shared" si="5"/>
        <v>0</v>
      </c>
      <c r="J151" s="23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  <c r="AR151" s="34">
        <v>-15000</v>
      </c>
      <c r="AS151" s="13" t="s">
        <v>78</v>
      </c>
      <c r="AT151" s="13" t="s">
        <v>78</v>
      </c>
    </row>
    <row r="152" spans="1:46" ht="42" customHeight="1" x14ac:dyDescent="0.2">
      <c r="A152" s="24" t="s">
        <v>262</v>
      </c>
      <c r="B152" s="25" t="s">
        <v>14</v>
      </c>
      <c r="C152" s="26">
        <v>600</v>
      </c>
      <c r="D152" s="26">
        <v>60016</v>
      </c>
      <c r="E152" s="26">
        <v>6050</v>
      </c>
      <c r="F152" s="25" t="s">
        <v>33</v>
      </c>
      <c r="G152" s="4" t="s">
        <v>10</v>
      </c>
      <c r="H152" s="4" t="s">
        <v>10</v>
      </c>
      <c r="I152" s="10">
        <f t="shared" si="5"/>
        <v>25000</v>
      </c>
      <c r="J152" s="23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  <c r="AR152" s="13" t="s">
        <v>78</v>
      </c>
      <c r="AS152" s="13" t="s">
        <v>78</v>
      </c>
      <c r="AT152" s="13" t="s">
        <v>78</v>
      </c>
    </row>
    <row r="153" spans="1:46" ht="42" customHeight="1" x14ac:dyDescent="0.2">
      <c r="A153" s="24" t="s">
        <v>263</v>
      </c>
      <c r="B153" s="25" t="s">
        <v>14</v>
      </c>
      <c r="C153" s="26">
        <v>900</v>
      </c>
      <c r="D153" s="26">
        <v>90004</v>
      </c>
      <c r="E153" s="26">
        <v>6050</v>
      </c>
      <c r="F153" s="25" t="s">
        <v>33</v>
      </c>
      <c r="G153" s="4" t="s">
        <v>10</v>
      </c>
      <c r="H153" s="4" t="s">
        <v>10</v>
      </c>
      <c r="I153" s="10">
        <f t="shared" si="5"/>
        <v>0</v>
      </c>
      <c r="J153" s="23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  <c r="AR153" s="34">
        <v>-25000</v>
      </c>
      <c r="AS153" s="13" t="s">
        <v>78</v>
      </c>
      <c r="AT153" s="13" t="s">
        <v>78</v>
      </c>
    </row>
    <row r="154" spans="1:46" ht="42" customHeight="1" x14ac:dyDescent="0.2">
      <c r="A154" s="24" t="s">
        <v>264</v>
      </c>
      <c r="B154" s="25" t="s">
        <v>14</v>
      </c>
      <c r="C154" s="26">
        <v>921</v>
      </c>
      <c r="D154" s="26">
        <v>92120</v>
      </c>
      <c r="E154" s="26">
        <v>6050</v>
      </c>
      <c r="F154" s="25" t="s">
        <v>33</v>
      </c>
      <c r="G154" s="4" t="s">
        <v>10</v>
      </c>
      <c r="H154" s="4" t="s">
        <v>10</v>
      </c>
      <c r="I154" s="10">
        <f t="shared" si="5"/>
        <v>5000</v>
      </c>
      <c r="J154" s="23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  <c r="AR154" s="13" t="s">
        <v>78</v>
      </c>
      <c r="AS154" s="13" t="s">
        <v>78</v>
      </c>
      <c r="AT154" s="13" t="s">
        <v>78</v>
      </c>
    </row>
    <row r="155" spans="1:46" ht="42" customHeight="1" x14ac:dyDescent="0.2">
      <c r="A155" s="24" t="s">
        <v>265</v>
      </c>
      <c r="B155" s="25" t="s">
        <v>14</v>
      </c>
      <c r="C155" s="26">
        <v>754</v>
      </c>
      <c r="D155" s="26">
        <v>75412</v>
      </c>
      <c r="E155" s="26">
        <v>6230</v>
      </c>
      <c r="F155" s="25" t="s">
        <v>29</v>
      </c>
      <c r="G155" s="4" t="s">
        <v>10</v>
      </c>
      <c r="H155" s="4" t="s">
        <v>10</v>
      </c>
      <c r="I155" s="10">
        <f t="shared" si="5"/>
        <v>370000</v>
      </c>
      <c r="J155" s="23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  <c r="AR155" s="13">
        <v>20000</v>
      </c>
      <c r="AS155" s="13" t="s">
        <v>78</v>
      </c>
      <c r="AT155" s="13" t="s">
        <v>78</v>
      </c>
    </row>
    <row r="156" spans="1:46" ht="42" customHeight="1" x14ac:dyDescent="0.2">
      <c r="A156" s="24" t="s">
        <v>270</v>
      </c>
      <c r="B156" s="25" t="s">
        <v>14</v>
      </c>
      <c r="C156" s="26">
        <v>900</v>
      </c>
      <c r="D156" s="26">
        <v>90004</v>
      </c>
      <c r="E156" s="26">
        <v>6060</v>
      </c>
      <c r="F156" s="25" t="s">
        <v>17</v>
      </c>
      <c r="G156" s="4" t="s">
        <v>10</v>
      </c>
      <c r="H156" s="4" t="s">
        <v>10</v>
      </c>
      <c r="I156" s="10">
        <f t="shared" si="5"/>
        <v>12283</v>
      </c>
      <c r="J156" s="23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  <c r="AR156" s="13" t="s">
        <v>78</v>
      </c>
      <c r="AS156" s="13" t="s">
        <v>78</v>
      </c>
      <c r="AT156" s="13" t="s">
        <v>78</v>
      </c>
    </row>
    <row r="157" spans="1:46" ht="42" customHeight="1" x14ac:dyDescent="0.2">
      <c r="A157" s="24" t="s">
        <v>274</v>
      </c>
      <c r="B157" s="25" t="s">
        <v>14</v>
      </c>
      <c r="C157" s="26">
        <v>754</v>
      </c>
      <c r="D157" s="26">
        <v>75412</v>
      </c>
      <c r="E157" s="26">
        <v>6050</v>
      </c>
      <c r="F157" s="25" t="s">
        <v>29</v>
      </c>
      <c r="G157" s="4" t="s">
        <v>10</v>
      </c>
      <c r="H157" s="4" t="s">
        <v>10</v>
      </c>
      <c r="I157" s="10">
        <f t="shared" si="5"/>
        <v>20000</v>
      </c>
      <c r="J157" s="23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>
        <v>20000</v>
      </c>
      <c r="AR157" s="13" t="s">
        <v>78</v>
      </c>
      <c r="AS157" s="13" t="s">
        <v>78</v>
      </c>
      <c r="AT157" s="13" t="s">
        <v>78</v>
      </c>
    </row>
    <row r="158" spans="1:46" ht="42" customHeight="1" x14ac:dyDescent="0.2">
      <c r="A158" s="24" t="s">
        <v>275</v>
      </c>
      <c r="B158" s="25" t="s">
        <v>14</v>
      </c>
      <c r="C158" s="26">
        <v>754</v>
      </c>
      <c r="D158" s="26">
        <v>75411</v>
      </c>
      <c r="E158" s="26">
        <v>6300</v>
      </c>
      <c r="F158" s="25" t="s">
        <v>29</v>
      </c>
      <c r="G158" s="27" t="s">
        <v>31</v>
      </c>
      <c r="H158" s="4" t="s">
        <v>10</v>
      </c>
      <c r="I158" s="10">
        <f t="shared" si="5"/>
        <v>15000</v>
      </c>
      <c r="J158" s="23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3" t="s">
        <v>78</v>
      </c>
      <c r="Q158" s="13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3" t="s">
        <v>78</v>
      </c>
      <c r="AH158" s="13" t="s">
        <v>78</v>
      </c>
      <c r="AI158" s="13" t="s">
        <v>78</v>
      </c>
      <c r="AJ158" s="13" t="s">
        <v>78</v>
      </c>
      <c r="AK158" s="13" t="s">
        <v>78</v>
      </c>
      <c r="AL158" s="13" t="s">
        <v>78</v>
      </c>
      <c r="AM158" s="13" t="s">
        <v>78</v>
      </c>
      <c r="AN158" s="13" t="s">
        <v>78</v>
      </c>
      <c r="AO158" s="13" t="s">
        <v>78</v>
      </c>
      <c r="AP158" s="13" t="s">
        <v>78</v>
      </c>
      <c r="AQ158" s="13" t="s">
        <v>78</v>
      </c>
      <c r="AR158" s="13">
        <v>15000</v>
      </c>
      <c r="AS158" s="13" t="s">
        <v>78</v>
      </c>
      <c r="AT158" s="13" t="s">
        <v>78</v>
      </c>
    </row>
    <row r="159" spans="1:46" ht="42" customHeight="1" x14ac:dyDescent="0.2">
      <c r="A159" s="24" t="s">
        <v>78</v>
      </c>
      <c r="B159" s="25" t="s">
        <v>78</v>
      </c>
      <c r="C159" s="26" t="s">
        <v>78</v>
      </c>
      <c r="D159" s="26" t="s">
        <v>78</v>
      </c>
      <c r="E159" s="26" t="s">
        <v>78</v>
      </c>
      <c r="F159" s="25" t="s">
        <v>78</v>
      </c>
      <c r="G159" s="4" t="s">
        <v>10</v>
      </c>
      <c r="H159" s="4" t="s">
        <v>10</v>
      </c>
      <c r="I159" s="10">
        <f t="shared" si="4"/>
        <v>0</v>
      </c>
      <c r="J159" s="23" t="s">
        <v>78</v>
      </c>
      <c r="K159" s="13" t="s">
        <v>78</v>
      </c>
      <c r="L159" s="13" t="s">
        <v>78</v>
      </c>
      <c r="M159" s="13" t="s">
        <v>78</v>
      </c>
      <c r="N159" s="13" t="s">
        <v>78</v>
      </c>
      <c r="O159" s="13" t="s">
        <v>78</v>
      </c>
      <c r="P159" s="13" t="s">
        <v>78</v>
      </c>
      <c r="Q159" s="13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3" t="s">
        <v>78</v>
      </c>
      <c r="AF159" s="13" t="s">
        <v>78</v>
      </c>
      <c r="AG159" s="13" t="s">
        <v>78</v>
      </c>
      <c r="AH159" s="13" t="s">
        <v>78</v>
      </c>
      <c r="AI159" s="13" t="s">
        <v>78</v>
      </c>
      <c r="AJ159" s="13" t="s">
        <v>78</v>
      </c>
      <c r="AK159" s="13" t="s">
        <v>78</v>
      </c>
      <c r="AL159" s="13" t="s">
        <v>78</v>
      </c>
      <c r="AM159" s="13" t="s">
        <v>78</v>
      </c>
      <c r="AN159" s="13" t="s">
        <v>78</v>
      </c>
      <c r="AO159" s="13" t="s">
        <v>78</v>
      </c>
      <c r="AP159" s="13" t="s">
        <v>78</v>
      </c>
      <c r="AQ159" s="13" t="s">
        <v>78</v>
      </c>
      <c r="AR159" s="13" t="s">
        <v>78</v>
      </c>
      <c r="AS159" s="13" t="s">
        <v>78</v>
      </c>
      <c r="AT159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5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8" t="s">
        <v>109</v>
      </c>
      <c r="B1" s="38"/>
      <c r="C1" s="33">
        <f>SUM(C3:C19)</f>
        <v>29442003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SUMIF(Dane!E3:E159,"2720",Dane!I3:I159)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SUMIF(Dane!E3:E159,"4210",Dane!I3:I159)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SUMIF(Dane!E3:E159,"4270",Dane!I3:I159)</f>
        <v>3201150</v>
      </c>
    </row>
    <row r="6" spans="1:3" ht="18" customHeight="1" x14ac:dyDescent="0.2">
      <c r="A6" s="29" t="s">
        <v>100</v>
      </c>
      <c r="B6" s="30" t="s">
        <v>95</v>
      </c>
      <c r="C6" s="31">
        <f>SUMIF(Dane!E3:E159,"4300",Dane!I3:I159)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SUMIF(Dane!E3:E159,"6030",Dane!I3:I159)</f>
        <v>1200000</v>
      </c>
    </row>
    <row r="8" spans="1:3" ht="18" customHeight="1" x14ac:dyDescent="0.2">
      <c r="A8" s="29" t="s">
        <v>101</v>
      </c>
      <c r="B8" s="32" t="s">
        <v>96</v>
      </c>
      <c r="C8" s="31">
        <f>SUMIF(Dane!E3:E159,"6050",Dane!I3:I159)</f>
        <v>18257439.890000001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SUMIF(Dane!E3:E159,"6057",Dane!I3:I159)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SUMIF(Dane!E3:E159,"6059",Dane!I3:I159)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SUMIF(Dane!E3:E159,"6060",Dane!I3:I159)</f>
        <v>281003</v>
      </c>
    </row>
    <row r="12" spans="1:3" ht="18" customHeight="1" x14ac:dyDescent="0.2">
      <c r="A12" s="29" t="s">
        <v>224</v>
      </c>
      <c r="B12" s="32" t="s">
        <v>96</v>
      </c>
      <c r="C12" s="31">
        <f>SUMIF(Dane!E3:E159,"6067",Dane!I3:I159)</f>
        <v>200000</v>
      </c>
    </row>
    <row r="13" spans="1:3" ht="18" customHeight="1" x14ac:dyDescent="0.2">
      <c r="A13" s="29" t="s">
        <v>261</v>
      </c>
      <c r="B13" s="32" t="s">
        <v>96</v>
      </c>
      <c r="C13" s="31">
        <f>SUMIF(Dane!E3:E159,"6170",Dane!I3:I159)</f>
        <v>0</v>
      </c>
    </row>
    <row r="14" spans="1:3" ht="18" customHeight="1" x14ac:dyDescent="0.2">
      <c r="A14" s="29" t="s">
        <v>227</v>
      </c>
      <c r="B14" s="32" t="s">
        <v>96</v>
      </c>
      <c r="C14" s="31">
        <f>SUMIF(Dane!E3:E159,"6220",Dane!I3:I159)</f>
        <v>23000</v>
      </c>
    </row>
    <row r="15" spans="1:3" ht="18" customHeight="1" x14ac:dyDescent="0.2">
      <c r="A15" s="29" t="s">
        <v>266</v>
      </c>
      <c r="B15" s="32" t="s">
        <v>96</v>
      </c>
      <c r="C15" s="31">
        <f>SUMIF(Dane!E3:E159,"6230",Dane!I3:I159)</f>
        <v>370000</v>
      </c>
    </row>
    <row r="16" spans="1:3" ht="18" customHeight="1" x14ac:dyDescent="0.2">
      <c r="A16" s="29" t="s">
        <v>248</v>
      </c>
      <c r="B16" s="32" t="s">
        <v>96</v>
      </c>
      <c r="C16" s="31">
        <f>SUMIF(Dane!E3:E159,"6237",Dane!I3:I159)</f>
        <v>330000</v>
      </c>
    </row>
    <row r="17" spans="1:3" ht="18" customHeight="1" x14ac:dyDescent="0.2">
      <c r="A17" s="29" t="s">
        <v>249</v>
      </c>
      <c r="B17" s="32" t="s">
        <v>96</v>
      </c>
      <c r="C17" s="31">
        <f>SUMIF(Dane!E3:E159,"6239",Dane!I3:I159)</f>
        <v>340000</v>
      </c>
    </row>
    <row r="18" spans="1:3" ht="18" customHeight="1" x14ac:dyDescent="0.2">
      <c r="A18" s="29" t="s">
        <v>105</v>
      </c>
      <c r="B18" s="32" t="s">
        <v>96</v>
      </c>
      <c r="C18" s="31">
        <f>SUMIF(Dane!E3:E159,"6300",Dane!I3:I159)</f>
        <v>233600</v>
      </c>
    </row>
    <row r="19" spans="1:3" ht="18" customHeight="1" x14ac:dyDescent="0.2">
      <c r="A19" s="29" t="s">
        <v>106</v>
      </c>
      <c r="B19" s="32" t="s">
        <v>96</v>
      </c>
      <c r="C19" s="31">
        <f>SUMIF(Dane!E3:E159,"6800",Dane!I3:I159)</f>
        <v>298700</v>
      </c>
    </row>
    <row r="22" spans="1:3" ht="21" customHeight="1" x14ac:dyDescent="0.2">
      <c r="A22" s="38" t="s">
        <v>109</v>
      </c>
      <c r="B22" s="38"/>
      <c r="C22" s="33">
        <f>SUM(C24:C25)</f>
        <v>29442003</v>
      </c>
    </row>
    <row r="23" spans="1:3" x14ac:dyDescent="0.2">
      <c r="C23" s="28"/>
    </row>
    <row r="24" spans="1:3" ht="18" customHeight="1" x14ac:dyDescent="0.2">
      <c r="A24" s="29" t="s">
        <v>107</v>
      </c>
      <c r="B24" s="30" t="s">
        <v>95</v>
      </c>
      <c r="C24" s="31">
        <f>SUMIF(Info_1!B3:B19,"B",Info_1!C3:C19)</f>
        <v>3377000</v>
      </c>
    </row>
    <row r="25" spans="1:3" ht="18" customHeight="1" x14ac:dyDescent="0.2">
      <c r="A25" s="29" t="s">
        <v>108</v>
      </c>
      <c r="B25" s="32" t="s">
        <v>96</v>
      </c>
      <c r="C25" s="31">
        <f>SUMIF(Info_1!B3:B19,"M",Info_1!C3:C19)</f>
        <v>26065003</v>
      </c>
    </row>
  </sheetData>
  <mergeCells count="2">
    <mergeCell ref="A1:B1"/>
    <mergeCell ref="A22:B22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2019-11-22T13:40:03Z</dcterms:modified>
  <cp:category>Budżet 2019</cp:category>
</cp:coreProperties>
</file>