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Laptop\Spraw2019\Spraw2019_03_Bestia\"/>
    </mc:Choice>
  </mc:AlternateContent>
  <xr:revisionPtr revIDLastSave="0" documentId="13_ncr:1_{F1862163-05AF-465C-BD8E-1BF9C7AE6511}" xr6:coauthVersionLast="45" xr6:coauthVersionMax="45" xr10:uidLastSave="{00000000-0000-0000-0000-000000000000}"/>
  <bookViews>
    <workbookView xWindow="-120" yWindow="-120" windowWidth="29040" windowHeight="15840" tabRatio="924" activeTab="1" xr2:uid="{00000000-000D-0000-FFFF-FFFF00000000}"/>
  </bookViews>
  <sheets>
    <sheet name="INSTRUKCJA" sheetId="1" r:id="rId1"/>
    <sheet name="DANE ZBIORCZO" sheetId="2" r:id="rId2"/>
    <sheet name="KREDYTY" sheetId="3" r:id="rId3"/>
    <sheet name="POŻYCZKI" sheetId="4" r:id="rId4"/>
    <sheet name="PAP.WART-brak płynnego rynku wt" sheetId="5" r:id="rId5"/>
    <sheet name="PAP.WART. - płynny rynek wtórny" sheetId="6" r:id="rId6"/>
    <sheet name="INNE" sheetId="8" r:id="rId7"/>
    <sheet name="PORĘCZENIA" sheetId="7" r:id="rId8"/>
    <sheet name="Pozostałe operacje finansowe" sheetId="9" r:id="rId9"/>
    <sheet name="Informacje dla KRRIO" sheetId="10" r:id="rId10"/>
    <sheet name="jednostki" sheetId="11" state="hidden" r:id="rId11"/>
  </sheets>
  <definedNames>
    <definedName name="_xlnm._FilterDatabase" localSheetId="10" hidden="1">jednostki!$A$1:$B$90</definedName>
    <definedName name="_xlnm.Print_Area" localSheetId="1">'DANE ZBIORCZO'!$A$5:$D$36</definedName>
    <definedName name="_xlnm.Print_Area" localSheetId="9">'Informacje dla KRRIO'!$A$2:$K$54</definedName>
    <definedName name="_xlnm.Print_Area" localSheetId="2">KREDYTY!$A$1:$R$104</definedName>
    <definedName name="_xlnm.Print_Area" localSheetId="8">'Pozostałe operacje finansowe'!$A$2:$H$34</definedName>
    <definedName name="_xlnm.Print_Titles" localSheetId="9">'Informacje dla KRRIO'!$2:$6</definedName>
    <definedName name="_xlnm.Print_Titles" localSheetId="6">INNE!$A:$C,INNE!$3:$7</definedName>
    <definedName name="_xlnm.Print_Titles" localSheetId="2">KREDYTY!$A:$C,KREDYTY!$3:$7</definedName>
    <definedName name="_xlnm.Print_Titles" localSheetId="5">'PAP.WART. - płynny rynek wtórny'!$A:$C,'PAP.WART. - płynny rynek wtórny'!$3:$7</definedName>
    <definedName name="_xlnm.Print_Titles" localSheetId="4">'PAP.WART-brak płynnego rynku wt'!$A:$C,'PAP.WART-brak płynnego rynku wt'!$3:$7</definedName>
    <definedName name="_xlnm.Print_Titles" localSheetId="7">PORĘCZENIA!$A:$C,PORĘCZENIA!$3:$7</definedName>
    <definedName name="_xlnm.Print_Titles" localSheetId="3">POŻYCZKI!$A:$C,POŻYCZKI!$3:$7</definedName>
    <definedName name="xxx">#REF!</definedName>
    <definedName name="Z_31B10AD8_2888_4240_B827_0BF9A6B58318_.wvu.FilterData" localSheetId="10" hidden="1">jednostki!$A$1:$B$90</definedName>
    <definedName name="Z_31B10AD8_2888_4240_B827_0BF9A6B58318_.wvu.PrintArea" localSheetId="1" hidden="1">'DANE ZBIORCZO'!$A$5:$D$36</definedName>
    <definedName name="Z_31B10AD8_2888_4240_B827_0BF9A6B58318_.wvu.PrintArea" localSheetId="9" hidden="1">'Informacje dla KRRIO'!$A$2:$K$54</definedName>
    <definedName name="Z_31B10AD8_2888_4240_B827_0BF9A6B58318_.wvu.PrintArea" localSheetId="2" hidden="1">KREDYTY!$A$1:$R$104</definedName>
    <definedName name="Z_31B10AD8_2888_4240_B827_0BF9A6B58318_.wvu.PrintArea" localSheetId="8" hidden="1">'Pozostałe operacje finansowe'!$A$2:$H$34</definedName>
    <definedName name="Z_31B10AD8_2888_4240_B827_0BF9A6B58318_.wvu.PrintTitles" localSheetId="9" hidden="1">'Informacje dla KRRIO'!$2:$6</definedName>
    <definedName name="Z_31B10AD8_2888_4240_B827_0BF9A6B58318_.wvu.PrintTitles" localSheetId="6" hidden="1">INNE!$A:$C,INNE!$3:$7</definedName>
    <definedName name="Z_31B10AD8_2888_4240_B827_0BF9A6B58318_.wvu.PrintTitles" localSheetId="2" hidden="1">KREDYTY!$A:$C,KREDYTY!$3:$7</definedName>
    <definedName name="Z_31B10AD8_2888_4240_B827_0BF9A6B58318_.wvu.PrintTitles" localSheetId="5" hidden="1">'PAP.WART. - płynny rynek wtórny'!$A:$C,'PAP.WART. - płynny rynek wtórny'!$3:$7</definedName>
    <definedName name="Z_31B10AD8_2888_4240_B827_0BF9A6B58318_.wvu.PrintTitles" localSheetId="4" hidden="1">'PAP.WART-brak płynnego rynku wt'!$A:$C,'PAP.WART-brak płynnego rynku wt'!$3:$7</definedName>
    <definedName name="Z_31B10AD8_2888_4240_B827_0BF9A6B58318_.wvu.PrintTitles" localSheetId="7" hidden="1">PORĘCZENIA!$A:$C,PORĘCZENIA!$3:$7</definedName>
    <definedName name="Z_31B10AD8_2888_4240_B827_0BF9A6B58318_.wvu.PrintTitles" localSheetId="3" hidden="1">POŻYCZKI!$A:$C,POŻYCZKI!$3:$7</definedName>
  </definedNames>
  <calcPr calcId="191029"/>
  <customWorkbookViews>
    <customWorkbookView name="Banasiuk Bartosz - Widok osobisty" guid="{31B10AD8-2888-4240-B827-0BF9A6B58318}" mergeInterval="0" personalView="1" maximized="1" xWindow="-8" yWindow="-8" windowWidth="1296" windowHeight="1000" tabRatio="924" activeSheetId="10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3" l="1"/>
  <c r="D20" i="2" l="1"/>
  <c r="Q9" i="3"/>
  <c r="R9" i="3"/>
  <c r="Q10" i="3"/>
  <c r="R10" i="3"/>
  <c r="Q11" i="3"/>
  <c r="R11" i="3"/>
  <c r="Q14" i="3"/>
  <c r="R14" i="3"/>
  <c r="Q17" i="3"/>
  <c r="R17" i="3"/>
  <c r="Q20" i="3"/>
  <c r="R20" i="3"/>
  <c r="Q23" i="3"/>
  <c r="R23" i="3"/>
  <c r="Q26" i="3"/>
  <c r="R26" i="3"/>
  <c r="Q29" i="3"/>
  <c r="R29" i="3"/>
  <c r="Q32" i="3"/>
  <c r="R32" i="3"/>
  <c r="Q35" i="3"/>
  <c r="R35" i="3"/>
  <c r="Q38" i="3"/>
  <c r="R38" i="3"/>
  <c r="Q41" i="3"/>
  <c r="R41" i="3"/>
  <c r="Q44" i="3"/>
  <c r="R44" i="3"/>
  <c r="Q47" i="3"/>
  <c r="R47" i="3"/>
  <c r="Q50" i="3"/>
  <c r="R50" i="3"/>
  <c r="Q53" i="3"/>
  <c r="R53" i="3"/>
  <c r="Q56" i="3"/>
  <c r="R56" i="3"/>
  <c r="Q59" i="3"/>
  <c r="R59" i="3"/>
  <c r="Q62" i="3"/>
  <c r="R62" i="3"/>
  <c r="Q65" i="3"/>
  <c r="R65" i="3"/>
  <c r="Q68" i="3"/>
  <c r="R68" i="3"/>
  <c r="Q71" i="3"/>
  <c r="R71" i="3"/>
  <c r="Q74" i="3"/>
  <c r="R74" i="3"/>
  <c r="Q77" i="3"/>
  <c r="R77" i="3"/>
  <c r="Q80" i="3"/>
  <c r="R80" i="3"/>
  <c r="Q83" i="3"/>
  <c r="R83" i="3"/>
  <c r="Q86" i="3"/>
  <c r="R86" i="3"/>
  <c r="Q89" i="3"/>
  <c r="R89" i="3"/>
  <c r="Q92" i="3"/>
  <c r="R92" i="3"/>
  <c r="Q95" i="3"/>
  <c r="R95" i="3"/>
  <c r="Q98" i="3"/>
  <c r="R98" i="3"/>
  <c r="C35" i="10"/>
  <c r="B8" i="2"/>
  <c r="E3" i="10" s="1"/>
  <c r="B7" i="2"/>
  <c r="C3" i="10" s="1"/>
  <c r="C28" i="10"/>
  <c r="C7" i="10"/>
  <c r="G40" i="10"/>
  <c r="F40" i="10"/>
  <c r="E40" i="10"/>
  <c r="E30" i="10"/>
  <c r="C102" i="3"/>
  <c r="C103" i="3"/>
  <c r="C104" i="3"/>
  <c r="K102" i="3"/>
  <c r="F17" i="10"/>
  <c r="G17" i="10" s="1"/>
  <c r="C45" i="8"/>
  <c r="C44" i="8"/>
  <c r="C29" i="7"/>
  <c r="C28" i="7"/>
  <c r="C44" i="6"/>
  <c r="C43" i="6"/>
  <c r="C44" i="5"/>
  <c r="C43" i="5"/>
  <c r="C42" i="5"/>
  <c r="K42" i="5"/>
  <c r="C104" i="4"/>
  <c r="C103" i="4"/>
  <c r="K102" i="4"/>
  <c r="C102" i="4"/>
  <c r="D10" i="10"/>
  <c r="E10" i="10"/>
  <c r="B12" i="10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D51" i="10"/>
  <c r="F51" i="10"/>
  <c r="D52" i="10"/>
  <c r="D53" i="10"/>
  <c r="D6" i="9"/>
  <c r="I2" i="8"/>
  <c r="D4" i="8"/>
  <c r="G9" i="8"/>
  <c r="H9" i="8"/>
  <c r="I9" i="8"/>
  <c r="J9" i="8"/>
  <c r="K9" i="8"/>
  <c r="L9" i="8"/>
  <c r="M9" i="8"/>
  <c r="N9" i="8"/>
  <c r="O9" i="8"/>
  <c r="P9" i="8"/>
  <c r="Q9" i="8"/>
  <c r="R9" i="8"/>
  <c r="G10" i="8"/>
  <c r="H10" i="8"/>
  <c r="I10" i="8"/>
  <c r="J10" i="8"/>
  <c r="K10" i="8"/>
  <c r="L10" i="8"/>
  <c r="M10" i="8"/>
  <c r="N10" i="8"/>
  <c r="O10" i="8"/>
  <c r="P10" i="8"/>
  <c r="Q10" i="8"/>
  <c r="R10" i="8"/>
  <c r="G11" i="8"/>
  <c r="H11" i="8"/>
  <c r="I11" i="8"/>
  <c r="J11" i="8"/>
  <c r="K11" i="8"/>
  <c r="L11" i="8"/>
  <c r="M11" i="8"/>
  <c r="N11" i="8"/>
  <c r="O11" i="8"/>
  <c r="P11" i="8"/>
  <c r="Q11" i="8"/>
  <c r="R11" i="8"/>
  <c r="E12" i="8"/>
  <c r="F13" i="8"/>
  <c r="G14" i="8"/>
  <c r="H14" i="8"/>
  <c r="I14" i="8"/>
  <c r="J14" i="8"/>
  <c r="K14" i="8"/>
  <c r="L14" i="8"/>
  <c r="M14" i="8"/>
  <c r="N14" i="8"/>
  <c r="O14" i="8"/>
  <c r="P14" i="8"/>
  <c r="Q14" i="8"/>
  <c r="R14" i="8"/>
  <c r="E15" i="8"/>
  <c r="F16" i="8"/>
  <c r="G17" i="8"/>
  <c r="H17" i="8"/>
  <c r="I17" i="8"/>
  <c r="J17" i="8"/>
  <c r="K17" i="8"/>
  <c r="L17" i="8"/>
  <c r="M17" i="8"/>
  <c r="N17" i="8"/>
  <c r="O17" i="8"/>
  <c r="P17" i="8"/>
  <c r="Q17" i="8"/>
  <c r="R17" i="8"/>
  <c r="E18" i="8"/>
  <c r="F19" i="8"/>
  <c r="G20" i="8"/>
  <c r="H20" i="8"/>
  <c r="I20" i="8"/>
  <c r="J20" i="8"/>
  <c r="K20" i="8"/>
  <c r="L20" i="8"/>
  <c r="M20" i="8"/>
  <c r="N20" i="8"/>
  <c r="O20" i="8"/>
  <c r="P20" i="8"/>
  <c r="Q20" i="8"/>
  <c r="R20" i="8"/>
  <c r="E21" i="8"/>
  <c r="D20" i="8" s="1"/>
  <c r="F22" i="8"/>
  <c r="G23" i="8"/>
  <c r="H23" i="8"/>
  <c r="I23" i="8"/>
  <c r="J23" i="8"/>
  <c r="K23" i="8"/>
  <c r="L23" i="8"/>
  <c r="M23" i="8"/>
  <c r="N23" i="8"/>
  <c r="O23" i="8"/>
  <c r="P23" i="8"/>
  <c r="Q23" i="8"/>
  <c r="R23" i="8"/>
  <c r="E24" i="8"/>
  <c r="D23" i="8" s="1"/>
  <c r="F25" i="8"/>
  <c r="G26" i="8"/>
  <c r="H26" i="8"/>
  <c r="I26" i="8"/>
  <c r="J26" i="8"/>
  <c r="K26" i="8"/>
  <c r="L26" i="8"/>
  <c r="M26" i="8"/>
  <c r="N26" i="8"/>
  <c r="O26" i="8"/>
  <c r="P26" i="8"/>
  <c r="Q26" i="8"/>
  <c r="R26" i="8"/>
  <c r="E27" i="8"/>
  <c r="F28" i="8"/>
  <c r="G29" i="8"/>
  <c r="H29" i="8"/>
  <c r="I29" i="8"/>
  <c r="J29" i="8"/>
  <c r="K29" i="8"/>
  <c r="L29" i="8"/>
  <c r="M29" i="8"/>
  <c r="N29" i="8"/>
  <c r="O29" i="8"/>
  <c r="P29" i="8"/>
  <c r="Q29" i="8"/>
  <c r="R29" i="8"/>
  <c r="E30" i="8"/>
  <c r="F31" i="8"/>
  <c r="G32" i="8"/>
  <c r="H32" i="8"/>
  <c r="I32" i="8"/>
  <c r="J32" i="8"/>
  <c r="K32" i="8"/>
  <c r="L32" i="8"/>
  <c r="M32" i="8"/>
  <c r="N32" i="8"/>
  <c r="O32" i="8"/>
  <c r="P32" i="8"/>
  <c r="Q32" i="8"/>
  <c r="R32" i="8"/>
  <c r="E33" i="8"/>
  <c r="F34" i="8"/>
  <c r="G35" i="8"/>
  <c r="H35" i="8"/>
  <c r="I35" i="8"/>
  <c r="J35" i="8"/>
  <c r="K35" i="8"/>
  <c r="L35" i="8"/>
  <c r="M35" i="8"/>
  <c r="N35" i="8"/>
  <c r="O35" i="8"/>
  <c r="P35" i="8"/>
  <c r="Q35" i="8"/>
  <c r="R35" i="8"/>
  <c r="E36" i="8"/>
  <c r="D35" i="8" s="1"/>
  <c r="F37" i="8"/>
  <c r="G38" i="8"/>
  <c r="H38" i="8"/>
  <c r="I38" i="8"/>
  <c r="J38" i="8"/>
  <c r="K38" i="8"/>
  <c r="L38" i="8"/>
  <c r="M38" i="8"/>
  <c r="N38" i="8"/>
  <c r="O38" i="8"/>
  <c r="P38" i="8"/>
  <c r="Q38" i="8"/>
  <c r="R38" i="8"/>
  <c r="E39" i="8"/>
  <c r="D38" i="8" s="1"/>
  <c r="F40" i="8"/>
  <c r="C43" i="8"/>
  <c r="K43" i="8"/>
  <c r="I2" i="7"/>
  <c r="D4" i="7"/>
  <c r="G9" i="7"/>
  <c r="H9" i="7"/>
  <c r="I9" i="7"/>
  <c r="J9" i="7"/>
  <c r="K9" i="7"/>
  <c r="L9" i="7"/>
  <c r="M9" i="7"/>
  <c r="N9" i="7"/>
  <c r="O9" i="7"/>
  <c r="P9" i="7"/>
  <c r="Q9" i="7"/>
  <c r="R9" i="7"/>
  <c r="G10" i="7"/>
  <c r="H10" i="7"/>
  <c r="I10" i="7"/>
  <c r="J10" i="7"/>
  <c r="K10" i="7"/>
  <c r="L10" i="7"/>
  <c r="M10" i="7"/>
  <c r="N10" i="7"/>
  <c r="O10" i="7"/>
  <c r="P10" i="7"/>
  <c r="Q10" i="7"/>
  <c r="R10" i="7"/>
  <c r="G11" i="7"/>
  <c r="H11" i="7"/>
  <c r="I11" i="7"/>
  <c r="J11" i="7"/>
  <c r="K11" i="7"/>
  <c r="L11" i="7"/>
  <c r="M11" i="7"/>
  <c r="N11" i="7"/>
  <c r="O11" i="7"/>
  <c r="P11" i="7"/>
  <c r="Q11" i="7"/>
  <c r="R11" i="7"/>
  <c r="E12" i="7"/>
  <c r="F13" i="7"/>
  <c r="G14" i="7"/>
  <c r="H14" i="7"/>
  <c r="I14" i="7"/>
  <c r="J14" i="7"/>
  <c r="K14" i="7"/>
  <c r="L14" i="7"/>
  <c r="M14" i="7"/>
  <c r="N14" i="7"/>
  <c r="O14" i="7"/>
  <c r="P14" i="7"/>
  <c r="Q14" i="7"/>
  <c r="R14" i="7"/>
  <c r="E15" i="7"/>
  <c r="F16" i="7"/>
  <c r="G17" i="7"/>
  <c r="H17" i="7"/>
  <c r="I17" i="7"/>
  <c r="J17" i="7"/>
  <c r="K17" i="7"/>
  <c r="L17" i="7"/>
  <c r="M17" i="7"/>
  <c r="N17" i="7"/>
  <c r="O17" i="7"/>
  <c r="P17" i="7"/>
  <c r="Q17" i="7"/>
  <c r="R17" i="7"/>
  <c r="E18" i="7"/>
  <c r="F19" i="7"/>
  <c r="G20" i="7"/>
  <c r="H20" i="7"/>
  <c r="I20" i="7"/>
  <c r="J20" i="7"/>
  <c r="K20" i="7"/>
  <c r="L20" i="7"/>
  <c r="M20" i="7"/>
  <c r="N20" i="7"/>
  <c r="O20" i="7"/>
  <c r="P20" i="7"/>
  <c r="Q20" i="7"/>
  <c r="R20" i="7"/>
  <c r="E21" i="7"/>
  <c r="F22" i="7"/>
  <c r="G23" i="7"/>
  <c r="H23" i="7"/>
  <c r="I23" i="7"/>
  <c r="J23" i="7"/>
  <c r="K23" i="7"/>
  <c r="L23" i="7"/>
  <c r="M23" i="7"/>
  <c r="N23" i="7"/>
  <c r="O23" i="7"/>
  <c r="P23" i="7"/>
  <c r="Q23" i="7"/>
  <c r="R23" i="7"/>
  <c r="E24" i="7"/>
  <c r="D23" i="7" s="1"/>
  <c r="F25" i="7"/>
  <c r="C27" i="7"/>
  <c r="K27" i="7"/>
  <c r="I2" i="6"/>
  <c r="D4" i="6"/>
  <c r="G9" i="6"/>
  <c r="H9" i="6"/>
  <c r="I9" i="6"/>
  <c r="J9" i="6"/>
  <c r="K9" i="6"/>
  <c r="L9" i="6"/>
  <c r="M9" i="6"/>
  <c r="N9" i="6"/>
  <c r="O9" i="6"/>
  <c r="P9" i="6"/>
  <c r="Q9" i="6"/>
  <c r="R9" i="6"/>
  <c r="G10" i="6"/>
  <c r="H10" i="6"/>
  <c r="I10" i="6"/>
  <c r="J10" i="6"/>
  <c r="K10" i="6"/>
  <c r="L10" i="6"/>
  <c r="M10" i="6"/>
  <c r="N10" i="6"/>
  <c r="O10" i="6"/>
  <c r="P10" i="6"/>
  <c r="Q10" i="6"/>
  <c r="R10" i="6"/>
  <c r="G11" i="6"/>
  <c r="H11" i="6"/>
  <c r="I11" i="6"/>
  <c r="J11" i="6"/>
  <c r="K11" i="6"/>
  <c r="L11" i="6"/>
  <c r="M11" i="6"/>
  <c r="N11" i="6"/>
  <c r="O11" i="6"/>
  <c r="P11" i="6"/>
  <c r="Q11" i="6"/>
  <c r="R11" i="6"/>
  <c r="E12" i="6"/>
  <c r="F13" i="6"/>
  <c r="G14" i="6"/>
  <c r="H14" i="6"/>
  <c r="I14" i="6"/>
  <c r="J14" i="6"/>
  <c r="K14" i="6"/>
  <c r="L14" i="6"/>
  <c r="M14" i="6"/>
  <c r="N14" i="6"/>
  <c r="O14" i="6"/>
  <c r="P14" i="6"/>
  <c r="Q14" i="6"/>
  <c r="R14" i="6"/>
  <c r="E15" i="6"/>
  <c r="F16" i="6"/>
  <c r="D17" i="6"/>
  <c r="G17" i="6"/>
  <c r="H17" i="6"/>
  <c r="I17" i="6"/>
  <c r="J17" i="6"/>
  <c r="K17" i="6"/>
  <c r="L17" i="6"/>
  <c r="M17" i="6"/>
  <c r="N17" i="6"/>
  <c r="O17" i="6"/>
  <c r="P17" i="6"/>
  <c r="Q17" i="6"/>
  <c r="R17" i="6"/>
  <c r="E18" i="6"/>
  <c r="F19" i="6"/>
  <c r="G20" i="6"/>
  <c r="H20" i="6"/>
  <c r="I20" i="6"/>
  <c r="J20" i="6"/>
  <c r="K20" i="6"/>
  <c r="L20" i="6"/>
  <c r="M20" i="6"/>
  <c r="N20" i="6"/>
  <c r="O20" i="6"/>
  <c r="P20" i="6"/>
  <c r="Q20" i="6"/>
  <c r="R20" i="6"/>
  <c r="E21" i="6"/>
  <c r="D20" i="6" s="1"/>
  <c r="F22" i="6"/>
  <c r="G23" i="6"/>
  <c r="H23" i="6"/>
  <c r="I23" i="6"/>
  <c r="J23" i="6"/>
  <c r="K23" i="6"/>
  <c r="L23" i="6"/>
  <c r="M23" i="6"/>
  <c r="N23" i="6"/>
  <c r="O23" i="6"/>
  <c r="P23" i="6"/>
  <c r="Q23" i="6"/>
  <c r="R23" i="6"/>
  <c r="E24" i="6"/>
  <c r="F25" i="6"/>
  <c r="G26" i="6"/>
  <c r="H26" i="6"/>
  <c r="I26" i="6"/>
  <c r="J26" i="6"/>
  <c r="K26" i="6"/>
  <c r="L26" i="6"/>
  <c r="M26" i="6"/>
  <c r="N26" i="6"/>
  <c r="O26" i="6"/>
  <c r="P26" i="6"/>
  <c r="Q26" i="6"/>
  <c r="R26" i="6"/>
  <c r="E27" i="6"/>
  <c r="F28" i="6"/>
  <c r="G29" i="6"/>
  <c r="H29" i="6"/>
  <c r="I29" i="6"/>
  <c r="J29" i="6"/>
  <c r="K29" i="6"/>
  <c r="L29" i="6"/>
  <c r="M29" i="6"/>
  <c r="N29" i="6"/>
  <c r="O29" i="6"/>
  <c r="P29" i="6"/>
  <c r="Q29" i="6"/>
  <c r="R29" i="6"/>
  <c r="E30" i="6"/>
  <c r="F31" i="6"/>
  <c r="G32" i="6"/>
  <c r="H32" i="6"/>
  <c r="I32" i="6"/>
  <c r="J32" i="6"/>
  <c r="K32" i="6"/>
  <c r="L32" i="6"/>
  <c r="M32" i="6"/>
  <c r="N32" i="6"/>
  <c r="O32" i="6"/>
  <c r="P32" i="6"/>
  <c r="Q32" i="6"/>
  <c r="R32" i="6"/>
  <c r="E33" i="6"/>
  <c r="D32" i="6" s="1"/>
  <c r="F34" i="6"/>
  <c r="G35" i="6"/>
  <c r="H35" i="6"/>
  <c r="I35" i="6"/>
  <c r="J35" i="6"/>
  <c r="K35" i="6"/>
  <c r="L35" i="6"/>
  <c r="M35" i="6"/>
  <c r="N35" i="6"/>
  <c r="O35" i="6"/>
  <c r="P35" i="6"/>
  <c r="Q35" i="6"/>
  <c r="R35" i="6"/>
  <c r="E36" i="6"/>
  <c r="F37" i="6"/>
  <c r="D35" i="6" s="1"/>
  <c r="G38" i="6"/>
  <c r="H38" i="6"/>
  <c r="I38" i="6"/>
  <c r="J38" i="6"/>
  <c r="K38" i="6"/>
  <c r="L38" i="6"/>
  <c r="M38" i="6"/>
  <c r="N38" i="6"/>
  <c r="O38" i="6"/>
  <c r="P38" i="6"/>
  <c r="Q38" i="6"/>
  <c r="R38" i="6"/>
  <c r="E39" i="6"/>
  <c r="F40" i="6"/>
  <c r="C42" i="6"/>
  <c r="K42" i="6"/>
  <c r="I2" i="5"/>
  <c r="D4" i="5"/>
  <c r="G9" i="5"/>
  <c r="H9" i="5"/>
  <c r="I9" i="5"/>
  <c r="J9" i="5"/>
  <c r="K9" i="5"/>
  <c r="L9" i="5"/>
  <c r="M9" i="5"/>
  <c r="N9" i="5"/>
  <c r="O9" i="5"/>
  <c r="P9" i="5"/>
  <c r="Q9" i="5"/>
  <c r="R9" i="5"/>
  <c r="G10" i="5"/>
  <c r="H10" i="5"/>
  <c r="I10" i="5"/>
  <c r="J10" i="5"/>
  <c r="K10" i="5"/>
  <c r="L10" i="5"/>
  <c r="M10" i="5"/>
  <c r="N10" i="5"/>
  <c r="O10" i="5"/>
  <c r="P10" i="5"/>
  <c r="Q10" i="5"/>
  <c r="R10" i="5"/>
  <c r="G11" i="5"/>
  <c r="H11" i="5"/>
  <c r="I11" i="5"/>
  <c r="J11" i="5"/>
  <c r="K11" i="5"/>
  <c r="L11" i="5"/>
  <c r="M11" i="5"/>
  <c r="N11" i="5"/>
  <c r="O11" i="5"/>
  <c r="P11" i="5"/>
  <c r="Q11" i="5"/>
  <c r="R11" i="5"/>
  <c r="E12" i="5"/>
  <c r="F13" i="5"/>
  <c r="G14" i="5"/>
  <c r="H14" i="5"/>
  <c r="I14" i="5"/>
  <c r="J14" i="5"/>
  <c r="K14" i="5"/>
  <c r="L14" i="5"/>
  <c r="M14" i="5"/>
  <c r="N14" i="5"/>
  <c r="O14" i="5"/>
  <c r="P14" i="5"/>
  <c r="Q14" i="5"/>
  <c r="R14" i="5"/>
  <c r="E15" i="5"/>
  <c r="F16" i="5"/>
  <c r="D17" i="5"/>
  <c r="G17" i="5"/>
  <c r="H17" i="5"/>
  <c r="I17" i="5"/>
  <c r="J17" i="5"/>
  <c r="K17" i="5"/>
  <c r="L17" i="5"/>
  <c r="M17" i="5"/>
  <c r="N17" i="5"/>
  <c r="O17" i="5"/>
  <c r="P17" i="5"/>
  <c r="Q17" i="5"/>
  <c r="R17" i="5"/>
  <c r="E18" i="5"/>
  <c r="F19" i="5"/>
  <c r="G20" i="5"/>
  <c r="H20" i="5"/>
  <c r="I20" i="5"/>
  <c r="J20" i="5"/>
  <c r="K20" i="5"/>
  <c r="L20" i="5"/>
  <c r="M20" i="5"/>
  <c r="N20" i="5"/>
  <c r="O20" i="5"/>
  <c r="P20" i="5"/>
  <c r="P8" i="5" s="1"/>
  <c r="Q20" i="5"/>
  <c r="R20" i="5"/>
  <c r="E21" i="5"/>
  <c r="D20" i="5" s="1"/>
  <c r="F22" i="5"/>
  <c r="G23" i="5"/>
  <c r="H23" i="5"/>
  <c r="I23" i="5"/>
  <c r="J23" i="5"/>
  <c r="K23" i="5"/>
  <c r="L23" i="5"/>
  <c r="M23" i="5"/>
  <c r="N23" i="5"/>
  <c r="O23" i="5"/>
  <c r="P23" i="5"/>
  <c r="Q23" i="5"/>
  <c r="R23" i="5"/>
  <c r="E24" i="5"/>
  <c r="D23" i="5" s="1"/>
  <c r="F25" i="5"/>
  <c r="G26" i="5"/>
  <c r="H26" i="5"/>
  <c r="I26" i="5"/>
  <c r="J26" i="5"/>
  <c r="K26" i="5"/>
  <c r="L26" i="5"/>
  <c r="M26" i="5"/>
  <c r="N26" i="5"/>
  <c r="O26" i="5"/>
  <c r="P26" i="5"/>
  <c r="Q26" i="5"/>
  <c r="R26" i="5"/>
  <c r="E27" i="5"/>
  <c r="D26" i="5" s="1"/>
  <c r="F28" i="5"/>
  <c r="G29" i="5"/>
  <c r="H29" i="5"/>
  <c r="I29" i="5"/>
  <c r="J29" i="5"/>
  <c r="K29" i="5"/>
  <c r="L29" i="5"/>
  <c r="M29" i="5"/>
  <c r="N29" i="5"/>
  <c r="O29" i="5"/>
  <c r="P29" i="5"/>
  <c r="Q29" i="5"/>
  <c r="R29" i="5"/>
  <c r="E30" i="5"/>
  <c r="F31" i="5"/>
  <c r="G32" i="5"/>
  <c r="H32" i="5"/>
  <c r="I32" i="5"/>
  <c r="J32" i="5"/>
  <c r="K32" i="5"/>
  <c r="L32" i="5"/>
  <c r="M32" i="5"/>
  <c r="N32" i="5"/>
  <c r="O32" i="5"/>
  <c r="P32" i="5"/>
  <c r="Q32" i="5"/>
  <c r="R32" i="5"/>
  <c r="E33" i="5"/>
  <c r="F34" i="5"/>
  <c r="D32" i="5" s="1"/>
  <c r="G35" i="5"/>
  <c r="H35" i="5"/>
  <c r="I35" i="5"/>
  <c r="J35" i="5"/>
  <c r="K35" i="5"/>
  <c r="L35" i="5"/>
  <c r="M35" i="5"/>
  <c r="N35" i="5"/>
  <c r="O35" i="5"/>
  <c r="P35" i="5"/>
  <c r="Q35" i="5"/>
  <c r="R35" i="5"/>
  <c r="E36" i="5"/>
  <c r="D35" i="5" s="1"/>
  <c r="F37" i="5"/>
  <c r="G38" i="5"/>
  <c r="H38" i="5"/>
  <c r="I38" i="5"/>
  <c r="J38" i="5"/>
  <c r="K38" i="5"/>
  <c r="L38" i="5"/>
  <c r="M38" i="5"/>
  <c r="N38" i="5"/>
  <c r="O38" i="5"/>
  <c r="P38" i="5"/>
  <c r="Q38" i="5"/>
  <c r="R38" i="5"/>
  <c r="E39" i="5"/>
  <c r="D38" i="5" s="1"/>
  <c r="F40" i="5"/>
  <c r="I2" i="4"/>
  <c r="D4" i="4"/>
  <c r="G9" i="4"/>
  <c r="H9" i="4"/>
  <c r="I9" i="4"/>
  <c r="J9" i="4"/>
  <c r="K9" i="4"/>
  <c r="L9" i="4"/>
  <c r="M9" i="4"/>
  <c r="N9" i="4"/>
  <c r="O9" i="4"/>
  <c r="P9" i="4"/>
  <c r="Q9" i="4"/>
  <c r="R9" i="4"/>
  <c r="G10" i="4"/>
  <c r="H10" i="4"/>
  <c r="I10" i="4"/>
  <c r="J10" i="4"/>
  <c r="K10" i="4"/>
  <c r="L10" i="4"/>
  <c r="M10" i="4"/>
  <c r="N10" i="4"/>
  <c r="P10" i="4"/>
  <c r="Q10" i="4"/>
  <c r="R10" i="4"/>
  <c r="G11" i="4"/>
  <c r="H11" i="4"/>
  <c r="I11" i="4"/>
  <c r="J11" i="4"/>
  <c r="K11" i="4"/>
  <c r="L11" i="4"/>
  <c r="M11" i="4"/>
  <c r="N11" i="4"/>
  <c r="O11" i="4"/>
  <c r="P11" i="4"/>
  <c r="Q11" i="4"/>
  <c r="R11" i="4"/>
  <c r="G14" i="4"/>
  <c r="H14" i="4"/>
  <c r="I14" i="4"/>
  <c r="J14" i="4"/>
  <c r="K14" i="4"/>
  <c r="L14" i="4"/>
  <c r="M14" i="4"/>
  <c r="N14" i="4"/>
  <c r="O14" i="4"/>
  <c r="P14" i="4"/>
  <c r="Q14" i="4"/>
  <c r="R14" i="4"/>
  <c r="E15" i="4"/>
  <c r="F16" i="4"/>
  <c r="G17" i="4"/>
  <c r="H17" i="4"/>
  <c r="I17" i="4"/>
  <c r="J17" i="4"/>
  <c r="K17" i="4"/>
  <c r="L17" i="4"/>
  <c r="M17" i="4"/>
  <c r="N17" i="4"/>
  <c r="O17" i="4"/>
  <c r="P17" i="4"/>
  <c r="Q17" i="4"/>
  <c r="R17" i="4"/>
  <c r="E18" i="4"/>
  <c r="F19" i="4"/>
  <c r="G20" i="4"/>
  <c r="H20" i="4"/>
  <c r="I20" i="4"/>
  <c r="J20" i="4"/>
  <c r="K20" i="4"/>
  <c r="L20" i="4"/>
  <c r="M20" i="4"/>
  <c r="N20" i="4"/>
  <c r="O20" i="4"/>
  <c r="P20" i="4"/>
  <c r="Q20" i="4"/>
  <c r="R20" i="4"/>
  <c r="E21" i="4"/>
  <c r="D20" i="4" s="1"/>
  <c r="F22" i="4"/>
  <c r="G23" i="4"/>
  <c r="H23" i="4"/>
  <c r="I23" i="4"/>
  <c r="J23" i="4"/>
  <c r="K23" i="4"/>
  <c r="L23" i="4"/>
  <c r="M23" i="4"/>
  <c r="N23" i="4"/>
  <c r="O23" i="4"/>
  <c r="P23" i="4"/>
  <c r="Q23" i="4"/>
  <c r="R23" i="4"/>
  <c r="E24" i="4"/>
  <c r="F25" i="4"/>
  <c r="D23" i="4" s="1"/>
  <c r="G26" i="4"/>
  <c r="H26" i="4"/>
  <c r="I26" i="4"/>
  <c r="J26" i="4"/>
  <c r="K26" i="4"/>
  <c r="L26" i="4"/>
  <c r="M26" i="4"/>
  <c r="N26" i="4"/>
  <c r="O26" i="4"/>
  <c r="P26" i="4"/>
  <c r="Q26" i="4"/>
  <c r="R26" i="4"/>
  <c r="E27" i="4"/>
  <c r="F28" i="4"/>
  <c r="G29" i="4"/>
  <c r="H29" i="4"/>
  <c r="I29" i="4"/>
  <c r="J29" i="4"/>
  <c r="K29" i="4"/>
  <c r="L29" i="4"/>
  <c r="M29" i="4"/>
  <c r="N29" i="4"/>
  <c r="O29" i="4"/>
  <c r="P29" i="4"/>
  <c r="Q29" i="4"/>
  <c r="R29" i="4"/>
  <c r="E30" i="4"/>
  <c r="F31" i="4"/>
  <c r="G32" i="4"/>
  <c r="H32" i="4"/>
  <c r="I32" i="4"/>
  <c r="J32" i="4"/>
  <c r="K32" i="4"/>
  <c r="L32" i="4"/>
  <c r="M32" i="4"/>
  <c r="N32" i="4"/>
  <c r="O32" i="4"/>
  <c r="P32" i="4"/>
  <c r="Q32" i="4"/>
  <c r="R32" i="4"/>
  <c r="E33" i="4"/>
  <c r="F34" i="4"/>
  <c r="G35" i="4"/>
  <c r="H35" i="4"/>
  <c r="I35" i="4"/>
  <c r="J35" i="4"/>
  <c r="K35" i="4"/>
  <c r="L35" i="4"/>
  <c r="M35" i="4"/>
  <c r="N35" i="4"/>
  <c r="O35" i="4"/>
  <c r="P35" i="4"/>
  <c r="Q35" i="4"/>
  <c r="R35" i="4"/>
  <c r="E36" i="4"/>
  <c r="F37" i="4"/>
  <c r="D35" i="4" s="1"/>
  <c r="G38" i="4"/>
  <c r="H38" i="4"/>
  <c r="I38" i="4"/>
  <c r="J38" i="4"/>
  <c r="K38" i="4"/>
  <c r="L38" i="4"/>
  <c r="M38" i="4"/>
  <c r="N38" i="4"/>
  <c r="O38" i="4"/>
  <c r="P38" i="4"/>
  <c r="Q38" i="4"/>
  <c r="R38" i="4"/>
  <c r="E39" i="4"/>
  <c r="F40" i="4"/>
  <c r="D38" i="4" s="1"/>
  <c r="G41" i="4"/>
  <c r="H41" i="4"/>
  <c r="I41" i="4"/>
  <c r="J41" i="4"/>
  <c r="K41" i="4"/>
  <c r="L41" i="4"/>
  <c r="M41" i="4"/>
  <c r="N41" i="4"/>
  <c r="O41" i="4"/>
  <c r="P41" i="4"/>
  <c r="Q41" i="4"/>
  <c r="R41" i="4"/>
  <c r="E42" i="4"/>
  <c r="F43" i="4"/>
  <c r="G44" i="4"/>
  <c r="H44" i="4"/>
  <c r="I44" i="4"/>
  <c r="J44" i="4"/>
  <c r="K44" i="4"/>
  <c r="L44" i="4"/>
  <c r="M44" i="4"/>
  <c r="N44" i="4"/>
  <c r="O44" i="4"/>
  <c r="P44" i="4"/>
  <c r="Q44" i="4"/>
  <c r="R44" i="4"/>
  <c r="E45" i="4"/>
  <c r="F46" i="4"/>
  <c r="G47" i="4"/>
  <c r="H47" i="4"/>
  <c r="I47" i="4"/>
  <c r="J47" i="4"/>
  <c r="K47" i="4"/>
  <c r="L47" i="4"/>
  <c r="M47" i="4"/>
  <c r="N47" i="4"/>
  <c r="O47" i="4"/>
  <c r="P47" i="4"/>
  <c r="Q47" i="4"/>
  <c r="R47" i="4"/>
  <c r="E48" i="4"/>
  <c r="F49" i="4"/>
  <c r="G50" i="4"/>
  <c r="H50" i="4"/>
  <c r="I50" i="4"/>
  <c r="J50" i="4"/>
  <c r="K50" i="4"/>
  <c r="L50" i="4"/>
  <c r="M50" i="4"/>
  <c r="N50" i="4"/>
  <c r="O50" i="4"/>
  <c r="P50" i="4"/>
  <c r="Q50" i="4"/>
  <c r="R50" i="4"/>
  <c r="E51" i="4"/>
  <c r="F52" i="4"/>
  <c r="G53" i="4"/>
  <c r="H53" i="4"/>
  <c r="I53" i="4"/>
  <c r="J53" i="4"/>
  <c r="K53" i="4"/>
  <c r="L53" i="4"/>
  <c r="M53" i="4"/>
  <c r="N53" i="4"/>
  <c r="O53" i="4"/>
  <c r="P53" i="4"/>
  <c r="Q53" i="4"/>
  <c r="R53" i="4"/>
  <c r="E54" i="4"/>
  <c r="D53" i="4" s="1"/>
  <c r="F55" i="4"/>
  <c r="G56" i="4"/>
  <c r="H56" i="4"/>
  <c r="I56" i="4"/>
  <c r="J56" i="4"/>
  <c r="K56" i="4"/>
  <c r="L56" i="4"/>
  <c r="M56" i="4"/>
  <c r="N56" i="4"/>
  <c r="O56" i="4"/>
  <c r="P56" i="4"/>
  <c r="Q56" i="4"/>
  <c r="R56" i="4"/>
  <c r="E57" i="4"/>
  <c r="D56" i="4" s="1"/>
  <c r="F58" i="4"/>
  <c r="G59" i="4"/>
  <c r="H59" i="4"/>
  <c r="I59" i="4"/>
  <c r="J59" i="4"/>
  <c r="K59" i="4"/>
  <c r="L59" i="4"/>
  <c r="M59" i="4"/>
  <c r="N59" i="4"/>
  <c r="O59" i="4"/>
  <c r="P59" i="4"/>
  <c r="Q59" i="4"/>
  <c r="R59" i="4"/>
  <c r="E60" i="4"/>
  <c r="D59" i="4" s="1"/>
  <c r="F61" i="4"/>
  <c r="G62" i="4"/>
  <c r="H62" i="4"/>
  <c r="I62" i="4"/>
  <c r="J62" i="4"/>
  <c r="K62" i="4"/>
  <c r="L62" i="4"/>
  <c r="M62" i="4"/>
  <c r="N62" i="4"/>
  <c r="O62" i="4"/>
  <c r="P62" i="4"/>
  <c r="Q62" i="4"/>
  <c r="R62" i="4"/>
  <c r="E63" i="4"/>
  <c r="F64" i="4"/>
  <c r="D62" i="4" s="1"/>
  <c r="G65" i="4"/>
  <c r="H65" i="4"/>
  <c r="I65" i="4"/>
  <c r="J65" i="4"/>
  <c r="K65" i="4"/>
  <c r="L65" i="4"/>
  <c r="M65" i="4"/>
  <c r="N65" i="4"/>
  <c r="O65" i="4"/>
  <c r="P65" i="4"/>
  <c r="Q65" i="4"/>
  <c r="R65" i="4"/>
  <c r="E66" i="4"/>
  <c r="F67" i="4"/>
  <c r="G68" i="4"/>
  <c r="H68" i="4"/>
  <c r="I68" i="4"/>
  <c r="J68" i="4"/>
  <c r="K68" i="4"/>
  <c r="L68" i="4"/>
  <c r="M68" i="4"/>
  <c r="N68" i="4"/>
  <c r="O68" i="4"/>
  <c r="P68" i="4"/>
  <c r="Q68" i="4"/>
  <c r="R68" i="4"/>
  <c r="E69" i="4"/>
  <c r="F70" i="4"/>
  <c r="G71" i="4"/>
  <c r="H71" i="4"/>
  <c r="I71" i="4"/>
  <c r="J71" i="4"/>
  <c r="K71" i="4"/>
  <c r="L71" i="4"/>
  <c r="M71" i="4"/>
  <c r="N71" i="4"/>
  <c r="O71" i="4"/>
  <c r="P71" i="4"/>
  <c r="Q71" i="4"/>
  <c r="R71" i="4"/>
  <c r="E72" i="4"/>
  <c r="D71" i="4" s="1"/>
  <c r="F73" i="4"/>
  <c r="G74" i="4"/>
  <c r="H74" i="4"/>
  <c r="I74" i="4"/>
  <c r="J74" i="4"/>
  <c r="K74" i="4"/>
  <c r="L74" i="4"/>
  <c r="M74" i="4"/>
  <c r="N74" i="4"/>
  <c r="O74" i="4"/>
  <c r="P74" i="4"/>
  <c r="Q74" i="4"/>
  <c r="R74" i="4"/>
  <c r="E75" i="4"/>
  <c r="F76" i="4"/>
  <c r="D74" i="4" s="1"/>
  <c r="G77" i="4"/>
  <c r="H77" i="4"/>
  <c r="I77" i="4"/>
  <c r="J77" i="4"/>
  <c r="K77" i="4"/>
  <c r="L77" i="4"/>
  <c r="M77" i="4"/>
  <c r="N77" i="4"/>
  <c r="O77" i="4"/>
  <c r="P77" i="4"/>
  <c r="Q77" i="4"/>
  <c r="R77" i="4"/>
  <c r="E78" i="4"/>
  <c r="F79" i="4"/>
  <c r="G80" i="4"/>
  <c r="H80" i="4"/>
  <c r="I80" i="4"/>
  <c r="J80" i="4"/>
  <c r="K80" i="4"/>
  <c r="L80" i="4"/>
  <c r="M80" i="4"/>
  <c r="N80" i="4"/>
  <c r="O80" i="4"/>
  <c r="P80" i="4"/>
  <c r="Q80" i="4"/>
  <c r="R80" i="4"/>
  <c r="E81" i="4"/>
  <c r="F82" i="4"/>
  <c r="G83" i="4"/>
  <c r="H83" i="4"/>
  <c r="I83" i="4"/>
  <c r="J83" i="4"/>
  <c r="K83" i="4"/>
  <c r="L83" i="4"/>
  <c r="M83" i="4"/>
  <c r="N83" i="4"/>
  <c r="O83" i="4"/>
  <c r="P83" i="4"/>
  <c r="Q83" i="4"/>
  <c r="R83" i="4"/>
  <c r="E84" i="4"/>
  <c r="D83" i="4" s="1"/>
  <c r="F85" i="4"/>
  <c r="G86" i="4"/>
  <c r="H86" i="4"/>
  <c r="I86" i="4"/>
  <c r="J86" i="4"/>
  <c r="K86" i="4"/>
  <c r="L86" i="4"/>
  <c r="M86" i="4"/>
  <c r="N86" i="4"/>
  <c r="O86" i="4"/>
  <c r="P86" i="4"/>
  <c r="Q86" i="4"/>
  <c r="R86" i="4"/>
  <c r="E87" i="4"/>
  <c r="F88" i="4"/>
  <c r="G89" i="4"/>
  <c r="H89" i="4"/>
  <c r="I89" i="4"/>
  <c r="J89" i="4"/>
  <c r="K89" i="4"/>
  <c r="L89" i="4"/>
  <c r="M89" i="4"/>
  <c r="N89" i="4"/>
  <c r="O89" i="4"/>
  <c r="P89" i="4"/>
  <c r="Q89" i="4"/>
  <c r="R89" i="4"/>
  <c r="E90" i="4"/>
  <c r="F91" i="4"/>
  <c r="G92" i="4"/>
  <c r="H92" i="4"/>
  <c r="I92" i="4"/>
  <c r="J92" i="4"/>
  <c r="K92" i="4"/>
  <c r="L92" i="4"/>
  <c r="M92" i="4"/>
  <c r="N92" i="4"/>
  <c r="O92" i="4"/>
  <c r="P92" i="4"/>
  <c r="Q92" i="4"/>
  <c r="R92" i="4"/>
  <c r="E93" i="4"/>
  <c r="D92" i="4" s="1"/>
  <c r="F94" i="4"/>
  <c r="G95" i="4"/>
  <c r="H95" i="4"/>
  <c r="I95" i="4"/>
  <c r="J95" i="4"/>
  <c r="K95" i="4"/>
  <c r="L95" i="4"/>
  <c r="M95" i="4"/>
  <c r="N95" i="4"/>
  <c r="O95" i="4"/>
  <c r="P95" i="4"/>
  <c r="Q95" i="4"/>
  <c r="R95" i="4"/>
  <c r="E96" i="4"/>
  <c r="F97" i="4"/>
  <c r="G98" i="4"/>
  <c r="H98" i="4"/>
  <c r="I98" i="4"/>
  <c r="J98" i="4"/>
  <c r="K98" i="4"/>
  <c r="L98" i="4"/>
  <c r="M98" i="4"/>
  <c r="N98" i="4"/>
  <c r="O98" i="4"/>
  <c r="P98" i="4"/>
  <c r="Q98" i="4"/>
  <c r="R98" i="4"/>
  <c r="E99" i="4"/>
  <c r="F100" i="4"/>
  <c r="I2" i="3"/>
  <c r="D4" i="3"/>
  <c r="G9" i="3"/>
  <c r="H9" i="3"/>
  <c r="I9" i="3"/>
  <c r="J9" i="3"/>
  <c r="K9" i="3"/>
  <c r="L9" i="3"/>
  <c r="M9" i="3"/>
  <c r="N9" i="3"/>
  <c r="O9" i="3"/>
  <c r="P9" i="3"/>
  <c r="G10" i="3"/>
  <c r="H10" i="3"/>
  <c r="I10" i="3"/>
  <c r="J10" i="3"/>
  <c r="K10" i="3"/>
  <c r="L10" i="3"/>
  <c r="M10" i="3"/>
  <c r="N10" i="3"/>
  <c r="O10" i="3"/>
  <c r="P10" i="3"/>
  <c r="G11" i="3"/>
  <c r="H11" i="3"/>
  <c r="I11" i="3"/>
  <c r="J11" i="3"/>
  <c r="K11" i="3"/>
  <c r="L11" i="3"/>
  <c r="M11" i="3"/>
  <c r="N11" i="3"/>
  <c r="O11" i="3"/>
  <c r="P11" i="3"/>
  <c r="G14" i="3"/>
  <c r="H14" i="3"/>
  <c r="I14" i="3"/>
  <c r="J14" i="3"/>
  <c r="K14" i="3"/>
  <c r="L14" i="3"/>
  <c r="M14" i="3"/>
  <c r="N14" i="3"/>
  <c r="O14" i="3"/>
  <c r="P14" i="3"/>
  <c r="D14" i="3"/>
  <c r="G17" i="3"/>
  <c r="H17" i="3"/>
  <c r="I17" i="3"/>
  <c r="J17" i="3"/>
  <c r="K17" i="3"/>
  <c r="L17" i="3"/>
  <c r="M17" i="3"/>
  <c r="N17" i="3"/>
  <c r="O17" i="3"/>
  <c r="P17" i="3"/>
  <c r="D17" i="3"/>
  <c r="G20" i="3"/>
  <c r="H20" i="3"/>
  <c r="I20" i="3"/>
  <c r="J20" i="3"/>
  <c r="K20" i="3"/>
  <c r="L20" i="3"/>
  <c r="M20" i="3"/>
  <c r="N20" i="3"/>
  <c r="O20" i="3"/>
  <c r="P20" i="3"/>
  <c r="G23" i="3"/>
  <c r="H23" i="3"/>
  <c r="I23" i="3"/>
  <c r="K23" i="3"/>
  <c r="L23" i="3"/>
  <c r="M23" i="3"/>
  <c r="N23" i="3"/>
  <c r="O23" i="3"/>
  <c r="P23" i="3"/>
  <c r="G26" i="3"/>
  <c r="H26" i="3"/>
  <c r="I26" i="3"/>
  <c r="J26" i="3"/>
  <c r="K26" i="3"/>
  <c r="L26" i="3"/>
  <c r="M26" i="3"/>
  <c r="N26" i="3"/>
  <c r="O26" i="3"/>
  <c r="P26" i="3"/>
  <c r="D26" i="3"/>
  <c r="G29" i="3"/>
  <c r="H29" i="3"/>
  <c r="I29" i="3"/>
  <c r="J29" i="3"/>
  <c r="K29" i="3"/>
  <c r="L29" i="3"/>
  <c r="M29" i="3"/>
  <c r="N29" i="3"/>
  <c r="O29" i="3"/>
  <c r="P29" i="3"/>
  <c r="E30" i="3"/>
  <c r="F31" i="3"/>
  <c r="D29" i="3" s="1"/>
  <c r="G32" i="3"/>
  <c r="H32" i="3"/>
  <c r="I32" i="3"/>
  <c r="J32" i="3"/>
  <c r="K32" i="3"/>
  <c r="L32" i="3"/>
  <c r="M32" i="3"/>
  <c r="N32" i="3"/>
  <c r="O32" i="3"/>
  <c r="P32" i="3"/>
  <c r="E33" i="3"/>
  <c r="D32" i="3" s="1"/>
  <c r="F34" i="3"/>
  <c r="G35" i="3"/>
  <c r="H35" i="3"/>
  <c r="I35" i="3"/>
  <c r="J35" i="3"/>
  <c r="K35" i="3"/>
  <c r="L35" i="3"/>
  <c r="M35" i="3"/>
  <c r="N35" i="3"/>
  <c r="O35" i="3"/>
  <c r="P35" i="3"/>
  <c r="E36" i="3"/>
  <c r="F37" i="3"/>
  <c r="G38" i="3"/>
  <c r="H38" i="3"/>
  <c r="I38" i="3"/>
  <c r="J38" i="3"/>
  <c r="K38" i="3"/>
  <c r="L38" i="3"/>
  <c r="M38" i="3"/>
  <c r="N38" i="3"/>
  <c r="O38" i="3"/>
  <c r="P38" i="3"/>
  <c r="E39" i="3"/>
  <c r="F40" i="3"/>
  <c r="G41" i="3"/>
  <c r="H41" i="3"/>
  <c r="I41" i="3"/>
  <c r="J41" i="3"/>
  <c r="K41" i="3"/>
  <c r="L41" i="3"/>
  <c r="M41" i="3"/>
  <c r="N41" i="3"/>
  <c r="O41" i="3"/>
  <c r="P41" i="3"/>
  <c r="E42" i="3"/>
  <c r="F43" i="3"/>
  <c r="G44" i="3"/>
  <c r="H44" i="3"/>
  <c r="I44" i="3"/>
  <c r="J44" i="3"/>
  <c r="K44" i="3"/>
  <c r="L44" i="3"/>
  <c r="M44" i="3"/>
  <c r="N44" i="3"/>
  <c r="O44" i="3"/>
  <c r="P44" i="3"/>
  <c r="E45" i="3"/>
  <c r="D44" i="3" s="1"/>
  <c r="F46" i="3"/>
  <c r="G47" i="3"/>
  <c r="H47" i="3"/>
  <c r="I47" i="3"/>
  <c r="J47" i="3"/>
  <c r="K47" i="3"/>
  <c r="L47" i="3"/>
  <c r="M47" i="3"/>
  <c r="N47" i="3"/>
  <c r="O47" i="3"/>
  <c r="P47" i="3"/>
  <c r="E48" i="3"/>
  <c r="F49" i="3"/>
  <c r="G50" i="3"/>
  <c r="H50" i="3"/>
  <c r="I50" i="3"/>
  <c r="J50" i="3"/>
  <c r="K50" i="3"/>
  <c r="L50" i="3"/>
  <c r="M50" i="3"/>
  <c r="N50" i="3"/>
  <c r="O50" i="3"/>
  <c r="P50" i="3"/>
  <c r="E51" i="3"/>
  <c r="D50" i="3" s="1"/>
  <c r="F52" i="3"/>
  <c r="G53" i="3"/>
  <c r="H53" i="3"/>
  <c r="I53" i="3"/>
  <c r="J53" i="3"/>
  <c r="K53" i="3"/>
  <c r="L53" i="3"/>
  <c r="M53" i="3"/>
  <c r="N53" i="3"/>
  <c r="O53" i="3"/>
  <c r="P53" i="3"/>
  <c r="E54" i="3"/>
  <c r="D53" i="3" s="1"/>
  <c r="F55" i="3"/>
  <c r="G56" i="3"/>
  <c r="H56" i="3"/>
  <c r="I56" i="3"/>
  <c r="J56" i="3"/>
  <c r="K56" i="3"/>
  <c r="L56" i="3"/>
  <c r="M56" i="3"/>
  <c r="N56" i="3"/>
  <c r="O56" i="3"/>
  <c r="P56" i="3"/>
  <c r="E57" i="3"/>
  <c r="F58" i="3"/>
  <c r="G59" i="3"/>
  <c r="H59" i="3"/>
  <c r="I59" i="3"/>
  <c r="J59" i="3"/>
  <c r="K59" i="3"/>
  <c r="L59" i="3"/>
  <c r="M59" i="3"/>
  <c r="N59" i="3"/>
  <c r="O59" i="3"/>
  <c r="P59" i="3"/>
  <c r="E60" i="3"/>
  <c r="F61" i="3"/>
  <c r="G62" i="3"/>
  <c r="H62" i="3"/>
  <c r="I62" i="3"/>
  <c r="J62" i="3"/>
  <c r="K62" i="3"/>
  <c r="L62" i="3"/>
  <c r="M62" i="3"/>
  <c r="N62" i="3"/>
  <c r="O62" i="3"/>
  <c r="P62" i="3"/>
  <c r="E63" i="3"/>
  <c r="D62" i="3" s="1"/>
  <c r="F64" i="3"/>
  <c r="G65" i="3"/>
  <c r="H65" i="3"/>
  <c r="I65" i="3"/>
  <c r="J65" i="3"/>
  <c r="K65" i="3"/>
  <c r="L65" i="3"/>
  <c r="M65" i="3"/>
  <c r="N65" i="3"/>
  <c r="O65" i="3"/>
  <c r="P65" i="3"/>
  <c r="E66" i="3"/>
  <c r="F67" i="3"/>
  <c r="G68" i="3"/>
  <c r="H68" i="3"/>
  <c r="I68" i="3"/>
  <c r="J68" i="3"/>
  <c r="K68" i="3"/>
  <c r="L68" i="3"/>
  <c r="M68" i="3"/>
  <c r="N68" i="3"/>
  <c r="O68" i="3"/>
  <c r="P68" i="3"/>
  <c r="E69" i="3"/>
  <c r="D68" i="3" s="1"/>
  <c r="F70" i="3"/>
  <c r="G71" i="3"/>
  <c r="H71" i="3"/>
  <c r="I71" i="3"/>
  <c r="J71" i="3"/>
  <c r="K71" i="3"/>
  <c r="L71" i="3"/>
  <c r="M71" i="3"/>
  <c r="N71" i="3"/>
  <c r="O71" i="3"/>
  <c r="P71" i="3"/>
  <c r="E72" i="3"/>
  <c r="F73" i="3"/>
  <c r="D71" i="3" s="1"/>
  <c r="G74" i="3"/>
  <c r="H74" i="3"/>
  <c r="I74" i="3"/>
  <c r="J74" i="3"/>
  <c r="K74" i="3"/>
  <c r="L74" i="3"/>
  <c r="M74" i="3"/>
  <c r="N74" i="3"/>
  <c r="O74" i="3"/>
  <c r="P74" i="3"/>
  <c r="E75" i="3"/>
  <c r="F76" i="3"/>
  <c r="G77" i="3"/>
  <c r="H77" i="3"/>
  <c r="I77" i="3"/>
  <c r="J77" i="3"/>
  <c r="K77" i="3"/>
  <c r="L77" i="3"/>
  <c r="M77" i="3"/>
  <c r="N77" i="3"/>
  <c r="O77" i="3"/>
  <c r="P77" i="3"/>
  <c r="E78" i="3"/>
  <c r="F79" i="3"/>
  <c r="D77" i="3" s="1"/>
  <c r="G80" i="3"/>
  <c r="H80" i="3"/>
  <c r="I80" i="3"/>
  <c r="J80" i="3"/>
  <c r="K80" i="3"/>
  <c r="L80" i="3"/>
  <c r="M80" i="3"/>
  <c r="N80" i="3"/>
  <c r="O80" i="3"/>
  <c r="P80" i="3"/>
  <c r="E81" i="3"/>
  <c r="F82" i="3"/>
  <c r="G83" i="3"/>
  <c r="H83" i="3"/>
  <c r="I83" i="3"/>
  <c r="J83" i="3"/>
  <c r="K83" i="3"/>
  <c r="L83" i="3"/>
  <c r="M83" i="3"/>
  <c r="N83" i="3"/>
  <c r="O83" i="3"/>
  <c r="P83" i="3"/>
  <c r="E84" i="3"/>
  <c r="F85" i="3"/>
  <c r="G86" i="3"/>
  <c r="H86" i="3"/>
  <c r="I86" i="3"/>
  <c r="J86" i="3"/>
  <c r="K86" i="3"/>
  <c r="L86" i="3"/>
  <c r="M86" i="3"/>
  <c r="N86" i="3"/>
  <c r="O86" i="3"/>
  <c r="P86" i="3"/>
  <c r="E87" i="3"/>
  <c r="F88" i="3"/>
  <c r="G89" i="3"/>
  <c r="H89" i="3"/>
  <c r="I89" i="3"/>
  <c r="J89" i="3"/>
  <c r="K89" i="3"/>
  <c r="L89" i="3"/>
  <c r="M89" i="3"/>
  <c r="N89" i="3"/>
  <c r="O89" i="3"/>
  <c r="P89" i="3"/>
  <c r="E90" i="3"/>
  <c r="D89" i="3" s="1"/>
  <c r="F91" i="3"/>
  <c r="G92" i="3"/>
  <c r="H92" i="3"/>
  <c r="I92" i="3"/>
  <c r="J92" i="3"/>
  <c r="K92" i="3"/>
  <c r="L92" i="3"/>
  <c r="M92" i="3"/>
  <c r="N92" i="3"/>
  <c r="O92" i="3"/>
  <c r="P92" i="3"/>
  <c r="E93" i="3"/>
  <c r="F94" i="3"/>
  <c r="G95" i="3"/>
  <c r="H95" i="3"/>
  <c r="I95" i="3"/>
  <c r="J95" i="3"/>
  <c r="K95" i="3"/>
  <c r="L95" i="3"/>
  <c r="M95" i="3"/>
  <c r="N95" i="3"/>
  <c r="O95" i="3"/>
  <c r="P95" i="3"/>
  <c r="E96" i="3"/>
  <c r="F97" i="3"/>
  <c r="G98" i="3"/>
  <c r="H98" i="3"/>
  <c r="I98" i="3"/>
  <c r="J98" i="3"/>
  <c r="K98" i="3"/>
  <c r="L98" i="3"/>
  <c r="M98" i="3"/>
  <c r="N98" i="3"/>
  <c r="O98" i="3"/>
  <c r="P98" i="3"/>
  <c r="E99" i="3"/>
  <c r="F100" i="3"/>
  <c r="K8" i="5"/>
  <c r="D77" i="4"/>
  <c r="D56" i="3"/>
  <c r="D47" i="3" l="1"/>
  <c r="D50" i="4"/>
  <c r="D74" i="3"/>
  <c r="D80" i="4"/>
  <c r="O8" i="4"/>
  <c r="G8" i="4"/>
  <c r="I8" i="3"/>
  <c r="D59" i="3"/>
  <c r="D17" i="4"/>
  <c r="F10" i="4"/>
  <c r="E9" i="7"/>
  <c r="B18" i="2" s="1"/>
  <c r="D17" i="7"/>
  <c r="D41" i="3"/>
  <c r="J8" i="3"/>
  <c r="R8" i="3"/>
  <c r="D11" i="6"/>
  <c r="D8" i="6" s="1"/>
  <c r="D13" i="2" s="1"/>
  <c r="D29" i="8"/>
  <c r="D65" i="3"/>
  <c r="D35" i="3"/>
  <c r="E9" i="5"/>
  <c r="B14" i="2" s="1"/>
  <c r="F14" i="2" s="1"/>
  <c r="D29" i="5"/>
  <c r="D89" i="4"/>
  <c r="D26" i="4"/>
  <c r="D14" i="4"/>
  <c r="D26" i="6"/>
  <c r="D32" i="8"/>
  <c r="L8" i="4"/>
  <c r="O8" i="3"/>
  <c r="K8" i="3"/>
  <c r="G8" i="3"/>
  <c r="K8" i="7"/>
  <c r="D23" i="3"/>
  <c r="D20" i="3"/>
  <c r="M8" i="3"/>
  <c r="D86" i="4"/>
  <c r="D68" i="4"/>
  <c r="D47" i="4"/>
  <c r="D41" i="4"/>
  <c r="R8" i="4"/>
  <c r="J8" i="4"/>
  <c r="N8" i="4"/>
  <c r="Q8" i="5"/>
  <c r="L8" i="5"/>
  <c r="J8" i="5"/>
  <c r="D29" i="6"/>
  <c r="D14" i="6"/>
  <c r="O8" i="6"/>
  <c r="Q8" i="6"/>
  <c r="I8" i="6"/>
  <c r="P8" i="7"/>
  <c r="N8" i="7"/>
  <c r="F10" i="7"/>
  <c r="C18" i="2" s="1"/>
  <c r="L8" i="7"/>
  <c r="D14" i="8"/>
  <c r="G8" i="8"/>
  <c r="Q8" i="8"/>
  <c r="M8" i="8"/>
  <c r="I8" i="8"/>
  <c r="Q8" i="3"/>
  <c r="N8" i="3"/>
  <c r="I8" i="5"/>
  <c r="G8" i="5"/>
  <c r="R8" i="6"/>
  <c r="Q8" i="7"/>
  <c r="I8" i="7"/>
  <c r="J8" i="8"/>
  <c r="D11" i="3"/>
  <c r="D95" i="4"/>
  <c r="D65" i="4"/>
  <c r="D44" i="4"/>
  <c r="D29" i="4"/>
  <c r="Q8" i="4"/>
  <c r="M8" i="4"/>
  <c r="I8" i="4"/>
  <c r="D14" i="5"/>
  <c r="O8" i="5"/>
  <c r="M8" i="5"/>
  <c r="D38" i="6"/>
  <c r="D23" i="6"/>
  <c r="K8" i="6"/>
  <c r="F10" i="6"/>
  <c r="C13" i="2" s="1"/>
  <c r="L8" i="6"/>
  <c r="O8" i="7"/>
  <c r="G8" i="7"/>
  <c r="F10" i="8"/>
  <c r="C15" i="2" s="1"/>
  <c r="R8" i="8"/>
  <c r="N8" i="8"/>
  <c r="L8" i="8"/>
  <c r="H8" i="8"/>
  <c r="K8" i="4"/>
  <c r="N8" i="5"/>
  <c r="H8" i="6"/>
  <c r="J8" i="6"/>
  <c r="M8" i="7"/>
  <c r="P8" i="8"/>
  <c r="D98" i="3"/>
  <c r="D95" i="3"/>
  <c r="D92" i="3"/>
  <c r="D86" i="3"/>
  <c r="D83" i="3"/>
  <c r="D80" i="3"/>
  <c r="D38" i="3"/>
  <c r="P8" i="3"/>
  <c r="L8" i="3"/>
  <c r="H8" i="3"/>
  <c r="D98" i="4"/>
  <c r="D32" i="4"/>
  <c r="P8" i="4"/>
  <c r="H8" i="4"/>
  <c r="D11" i="4"/>
  <c r="R8" i="5"/>
  <c r="F10" i="5"/>
  <c r="C14" i="2" s="1"/>
  <c r="H8" i="5"/>
  <c r="P8" i="6"/>
  <c r="N8" i="6"/>
  <c r="M8" i="6"/>
  <c r="G8" i="6"/>
  <c r="D20" i="7"/>
  <c r="D14" i="7"/>
  <c r="H8" i="7"/>
  <c r="R8" i="7"/>
  <c r="J8" i="7"/>
  <c r="D26" i="8"/>
  <c r="E9" i="8"/>
  <c r="B15" i="2" s="1"/>
  <c r="O8" i="8"/>
  <c r="K8" i="8"/>
  <c r="C3" i="9"/>
  <c r="E3" i="7"/>
  <c r="E9" i="3"/>
  <c r="B11" i="2" s="1"/>
  <c r="C12" i="2"/>
  <c r="B12" i="2"/>
  <c r="D11" i="7"/>
  <c r="D8" i="7" s="1"/>
  <c r="D18" i="2" s="1"/>
  <c r="D11" i="8"/>
  <c r="D11" i="5"/>
  <c r="D8" i="5" s="1"/>
  <c r="D14" i="2" s="1"/>
  <c r="E9" i="6"/>
  <c r="B13" i="2" s="1"/>
  <c r="F10" i="3"/>
  <c r="C11" i="2" s="1"/>
  <c r="D17" i="8"/>
  <c r="F3" i="10"/>
  <c r="C4" i="9"/>
  <c r="G3" i="10"/>
  <c r="D3" i="7"/>
  <c r="H3" i="10"/>
  <c r="D8" i="4" l="1"/>
  <c r="D12" i="2" s="1"/>
  <c r="F11" i="2"/>
  <c r="D8" i="3"/>
  <c r="D11" i="2" s="1"/>
  <c r="C16" i="2"/>
  <c r="B16" i="2"/>
  <c r="D8" i="8"/>
  <c r="D15" i="2" s="1"/>
  <c r="D16" i="2" l="1"/>
</calcChain>
</file>

<file path=xl/sharedStrings.xml><?xml version="1.0" encoding="utf-8"?>
<sst xmlns="http://schemas.openxmlformats.org/spreadsheetml/2006/main" count="1419" uniqueCount="305">
  <si>
    <t>z tego: - rata kapitałowa</t>
  </si>
  <si>
    <t xml:space="preserve">             - odsetki</t>
  </si>
  <si>
    <t>- rata kapitałowa</t>
  </si>
  <si>
    <t>- odsetki</t>
  </si>
  <si>
    <t>2020 r.</t>
  </si>
  <si>
    <t>2021 r.</t>
  </si>
  <si>
    <t>2022 r.</t>
  </si>
  <si>
    <t>2023 r.</t>
  </si>
  <si>
    <t>2024 r.</t>
  </si>
  <si>
    <t>2025 r.</t>
  </si>
  <si>
    <t>2026 r.</t>
  </si>
  <si>
    <t>2027 r.</t>
  </si>
  <si>
    <t>2028 r.</t>
  </si>
  <si>
    <t>KREDYTY</t>
  </si>
  <si>
    <t>POŻYCZKI</t>
  </si>
  <si>
    <t>2029 r.</t>
  </si>
  <si>
    <t>x</t>
  </si>
  <si>
    <t>161105Z</t>
  </si>
  <si>
    <t>Związek Celowy Powiatowo-Gminny „Jedź z nami”</t>
  </si>
  <si>
    <t>160910Z</t>
  </si>
  <si>
    <t>Związek Gmin "PROKADO"</t>
  </si>
  <si>
    <t>Związek Gmin Śląska Opolskiego</t>
  </si>
  <si>
    <t>160301Z</t>
  </si>
  <si>
    <t>Związek Międzygminny "Czysty Region"</t>
  </si>
  <si>
    <t>Kod TERYT</t>
  </si>
  <si>
    <t>Nazwa JST</t>
  </si>
  <si>
    <t>Zestawienie zbiorcze:</t>
  </si>
  <si>
    <t>Kredyty</t>
  </si>
  <si>
    <t>Pożyczki</t>
  </si>
  <si>
    <t>Nazwa zobowiązania</t>
  </si>
  <si>
    <t>Rata kapitałowa</t>
  </si>
  <si>
    <t>Odsetki</t>
  </si>
  <si>
    <t>Razem</t>
  </si>
  <si>
    <t>RAZEM:</t>
  </si>
  <si>
    <t>PORĘCZENIA</t>
  </si>
  <si>
    <t>Łączna kwota poręczeń</t>
  </si>
  <si>
    <t>Nazwa JST:</t>
  </si>
  <si>
    <t>Symbol TERYT:</t>
  </si>
  <si>
    <t>w zł</t>
  </si>
  <si>
    <t>Ogółem</t>
  </si>
  <si>
    <t>X</t>
  </si>
  <si>
    <t xml:space="preserve">Lp. </t>
  </si>
  <si>
    <t>Wyszczególnienie</t>
  </si>
  <si>
    <t>Ogółem, w tym z tytułu:</t>
  </si>
  <si>
    <t>Data sporządzenia:</t>
  </si>
  <si>
    <t>Imię i nazwisko osoby sporządzającej:</t>
  </si>
  <si>
    <t>…………………………………………………………………….</t>
  </si>
  <si>
    <t>Tel. do osoby sporządzającej:</t>
  </si>
  <si>
    <t>Podpis Przewodniczącego Zarządu</t>
  </si>
  <si>
    <t>Uwagi</t>
  </si>
  <si>
    <t>leasingu finansowego</t>
  </si>
  <si>
    <t>leasingu operacyjnego</t>
  </si>
  <si>
    <t>leasingu zwrotnego nieruchomości</t>
  </si>
  <si>
    <t>finansowania z wykorzystaniem podmiotów trzecich przejmujących wierzytelności niewymagalne i oferujących zamianę harmonogramu ich spłaty na korzystniejszą dla samorządu</t>
  </si>
  <si>
    <t>subrogacji wymagalnych wierzytelności od samorządu i ich zamiany na wierzytelności niewymagalne</t>
  </si>
  <si>
    <t>sprzedaży przez samorząd papierów wartościowych lub innych praw własności (np. akcji/udziałów w spółkach komunalnych) z przyrzeczeniem ich odkupu (buy-sell-back)</t>
  </si>
  <si>
    <t>zakupu przez samorząd własnych dłużnych papierów wartościowych z przyrzeczeniem ich odsprzedaży (sell-buy-back), np. w celu obniżenia zadłużenia na dzień sprawozdawczy</t>
  </si>
  <si>
    <t>operacji krzyżowych wymiany papierów wartościowych, polegających na jednoczesnym przeprowadzeniu operacji buy-sell-back i sell-buy-back</t>
  </si>
  <si>
    <t>transferu długu do spółek komunalnych, obejmowania udziałów w spółkach komunalnych i dopłat zwrotnych do spółek</t>
  </si>
  <si>
    <t>finansowania z wykorzystaniem funduszy inwestycyjnych</t>
  </si>
  <si>
    <t>umów o partnerstwie publiczno-prywatnym, które nie mają wpływu na poziom długu publicznego</t>
  </si>
  <si>
    <t>inne – opisać jakie</t>
  </si>
  <si>
    <t>finansowania w pozabankowych instytucjach finansowych (tj. firmach pożyczkowych, parabankach, które prowadzą działalność polegającą na gromadzeniu kapitału i obarczeniu go ryzykiem bez odpowiedniej licencji Komisji Nadzoru Finansowego)</t>
  </si>
  <si>
    <t>Kwota</t>
  </si>
  <si>
    <t>Inne umowy</t>
  </si>
  <si>
    <t>stan na dzień:</t>
  </si>
  <si>
    <t>R A Z E M   (1+2+...+10 itd), z tego:</t>
  </si>
  <si>
    <r>
      <t xml:space="preserve">Uwagi o zobowiązaniu:
</t>
    </r>
    <r>
      <rPr>
        <sz val="10"/>
        <rFont val="Arial CE"/>
        <charset val="238"/>
      </rPr>
      <t>- Data zawarcia umowy,
- Data ewentualnych aneksów,</t>
    </r>
  </si>
  <si>
    <t>Instrukcja wypełniania informacji o zobowiązaniach</t>
  </si>
  <si>
    <t>a)</t>
  </si>
  <si>
    <t>b)</t>
  </si>
  <si>
    <t>c)</t>
  </si>
  <si>
    <t>Faktoring</t>
  </si>
  <si>
    <t>d)</t>
  </si>
  <si>
    <t>e)</t>
  </si>
  <si>
    <t>f)</t>
  </si>
  <si>
    <t>Leasing finansowy</t>
  </si>
  <si>
    <t>TERYT i Nazwa JST</t>
  </si>
  <si>
    <t>INNE</t>
  </si>
  <si>
    <r>
      <t xml:space="preserve">Jeśli dane zjawisko nie występuje to w kol z kwotami wpisać </t>
    </r>
    <r>
      <rPr>
        <b/>
        <sz val="12"/>
        <color indexed="10"/>
        <rFont val="Arial CE"/>
        <charset val="238"/>
      </rPr>
      <t>0</t>
    </r>
    <r>
      <rPr>
        <sz val="10"/>
        <color indexed="10"/>
        <rFont val="Arial CE"/>
        <charset val="238"/>
      </rPr>
      <t>, a w kol. opisowych wpisać "</t>
    </r>
    <r>
      <rPr>
        <b/>
        <sz val="10"/>
        <color indexed="10"/>
        <rFont val="Arial CE"/>
        <charset val="238"/>
      </rPr>
      <t>NIE DOTYCZY</t>
    </r>
    <r>
      <rPr>
        <sz val="10"/>
        <color indexed="10"/>
        <rFont val="Arial CE"/>
        <charset val="238"/>
      </rPr>
      <t>"</t>
    </r>
  </si>
  <si>
    <r>
      <t>W przypadku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 xml:space="preserve">wystąpienia operacji finansowych, o których mowa w poniższej tabeli, należy </t>
    </r>
    <r>
      <rPr>
        <u/>
        <sz val="10"/>
        <rFont val="Arial CE"/>
        <charset val="238"/>
      </rPr>
      <t>w uwagach podać informacje</t>
    </r>
    <r>
      <rPr>
        <sz val="10"/>
        <rFont val="Arial CE"/>
        <charset val="238"/>
      </rPr>
      <t xml:space="preserve"> zawierające datę zawarcia umowy, okres, na jaki została zawarta, strony umowy, kwotę operacji.</t>
    </r>
  </si>
  <si>
    <t>4. W przypadku braku odpowiedniej liczby KOLUMN przy okresie spłaty zobowiązania, należy skopiować ostatnią kolumnę i wkleić nową jako przedostatnią</t>
  </si>
  <si>
    <r>
      <t xml:space="preserve">Należy wypełnić wszystkie pola z kolorowym tłem. Jeśli dane zjawisko nie występuje to w kol z kwotami wpisać </t>
    </r>
    <r>
      <rPr>
        <b/>
        <sz val="12"/>
        <color indexed="10"/>
        <rFont val="Calibri"/>
        <family val="2"/>
        <charset val="238"/>
      </rPr>
      <t>0</t>
    </r>
    <r>
      <rPr>
        <sz val="10"/>
        <color indexed="10"/>
        <rFont val="Calibri"/>
        <family val="2"/>
        <charset val="238"/>
      </rPr>
      <t>, a w kol. opisowych wpisać "</t>
    </r>
    <r>
      <rPr>
        <b/>
        <sz val="10"/>
        <color indexed="10"/>
        <rFont val="Calibri"/>
        <family val="2"/>
        <charset val="238"/>
      </rPr>
      <t>NIE DOTYCZY</t>
    </r>
    <r>
      <rPr>
        <sz val="10"/>
        <color indexed="10"/>
        <rFont val="Calibri"/>
        <family val="2"/>
        <charset val="238"/>
      </rPr>
      <t>"</t>
    </r>
  </si>
  <si>
    <t>Kod jednostki</t>
  </si>
  <si>
    <t>PK</t>
  </si>
  <si>
    <t>GK</t>
  </si>
  <si>
    <t>GT</t>
  </si>
  <si>
    <t>Kwota zobowiązań ogółem (poz. E2.)</t>
  </si>
  <si>
    <t>w tym: krótkoterminowe (poz. E2.1)</t>
  </si>
  <si>
    <r>
      <t xml:space="preserve">kredytów i pożyczek zaciągniętych w </t>
    </r>
    <r>
      <rPr>
        <b/>
        <u/>
        <sz val="10"/>
        <color indexed="8"/>
        <rFont val="Arial Narrow"/>
        <family val="2"/>
        <charset val="238"/>
      </rPr>
      <t>bankach krajowych lub w bankach zagranicznych</t>
    </r>
    <r>
      <rPr>
        <sz val="10"/>
        <color indexed="8"/>
        <rFont val="Arial Narrow"/>
        <family val="2"/>
        <charset val="238"/>
      </rPr>
      <t xml:space="preserve">
(tych które działają w oparciu o prawo bankowe i mają zezwolenie KNF)</t>
    </r>
  </si>
  <si>
    <r>
      <t xml:space="preserve">kredytów i pożyczek zaciągniętych w </t>
    </r>
    <r>
      <rPr>
        <b/>
        <u/>
        <sz val="10"/>
        <color indexed="8"/>
        <rFont val="Arial Narrow"/>
        <family val="2"/>
        <charset val="238"/>
      </rPr>
      <t>zagranicznych instytucjach finansowych (nie będących bankami)</t>
    </r>
  </si>
  <si>
    <r>
      <t xml:space="preserve">pożyczek zaciągniętych w </t>
    </r>
    <r>
      <rPr>
        <b/>
        <sz val="10"/>
        <color indexed="8"/>
        <rFont val="Arial Narrow"/>
        <family val="2"/>
        <charset val="238"/>
      </rPr>
      <t xml:space="preserve">NFOŚiGW </t>
    </r>
    <r>
      <rPr>
        <sz val="10"/>
        <color indexed="8"/>
        <rFont val="Arial Narrow"/>
        <family val="2"/>
        <charset val="238"/>
      </rPr>
      <t>lub</t>
    </r>
    <r>
      <rPr>
        <b/>
        <sz val="10"/>
        <color indexed="8"/>
        <rFont val="Arial Narrow"/>
        <family val="2"/>
        <charset val="238"/>
      </rPr>
      <t xml:space="preserve"> WFOŚiGW</t>
    </r>
  </si>
  <si>
    <t>pożyczek zaciągniętych z budżetu państwa</t>
  </si>
  <si>
    <r>
      <t xml:space="preserve">pożyczek zaciągniętych w fundacjach i stowarzyszeniach 
</t>
    </r>
    <r>
      <rPr>
        <b/>
        <i/>
        <sz val="10"/>
        <color indexed="8"/>
        <rFont val="Arial Narrow"/>
        <family val="2"/>
        <charset val="238"/>
      </rPr>
      <t>np. EFRWP (Fundacja Europejski Fundusz Rozwoju Wsi Polskiej)</t>
    </r>
  </si>
  <si>
    <r>
      <t xml:space="preserve">kredytów i pożyczek zaciągniętych w podmiotach nie będących bankami (tj. takich, które </t>
    </r>
    <r>
      <rPr>
        <b/>
        <u/>
        <sz val="10"/>
        <color indexed="8"/>
        <rFont val="Arial Narrow"/>
        <family val="2"/>
        <charset val="238"/>
      </rPr>
      <t>NIE DZIAŁAJĄ</t>
    </r>
    <r>
      <rPr>
        <sz val="10"/>
        <color indexed="8"/>
        <rFont val="Arial Narrow"/>
        <family val="2"/>
        <charset val="238"/>
      </rPr>
      <t xml:space="preserve">  w oparciu o Prawo bankowe i </t>
    </r>
    <r>
      <rPr>
        <b/>
        <u/>
        <sz val="10"/>
        <color indexed="8"/>
        <rFont val="Arial Narrow"/>
        <family val="2"/>
        <charset val="238"/>
      </rPr>
      <t>NIE MAJĄ</t>
    </r>
    <r>
      <rPr>
        <sz val="10"/>
        <color indexed="8"/>
        <rFont val="Arial Narrow"/>
        <family val="2"/>
        <charset val="238"/>
      </rPr>
      <t xml:space="preserve"> zezwolenia KNF wydanego na podstawie ustawy Prawo bankowe)</t>
    </r>
  </si>
  <si>
    <t>wyemitowanych papierów wartościowych, których zbywalność jest ograniczona</t>
  </si>
  <si>
    <t>umów o partnerstwie publiczno-prywatnym, które mają wpływ na poziom długu publicznego</t>
  </si>
  <si>
    <t>umów nienazwanych o terminie zapłaty dłuższym niż rok, związane z finansowaniem usług, dostaw, robót budowlanych, które wywołują skutki ekonomiczne podobne do umowy pożyczki lub kredytu</t>
  </si>
  <si>
    <t>inne (opisz jakie w uwagach)</t>
  </si>
  <si>
    <t>Uwagi:</t>
  </si>
  <si>
    <t xml:space="preserve">[*] W razie stwierdzenia konieczności uzupełnienia/poprawnienia kwot wykazanych w sprawozdaniu Rb-Z wg stanu na w/w okres sprawozdawczy prosimy o pilne przesłanie stosownych korekt systemem BeSTi@ </t>
  </si>
  <si>
    <t>B. Ankieta MF</t>
  </si>
  <si>
    <t>I. Zobowiązania finansowe</t>
  </si>
  <si>
    <r>
      <rPr>
        <b/>
        <u/>
        <sz val="10"/>
        <color indexed="8"/>
        <rFont val="Arial Narrow"/>
        <family val="2"/>
        <charset val="238"/>
      </rPr>
      <t>Nazwa instytucji</t>
    </r>
    <r>
      <rPr>
        <b/>
        <sz val="10"/>
        <color indexed="8"/>
        <rFont val="Arial Narrow"/>
        <family val="2"/>
        <charset val="238"/>
      </rPr>
      <t xml:space="preserve"> nie będącej bankiem, w której zaciągnięto zobowiązanie finansowe</t>
    </r>
  </si>
  <si>
    <t>rodzaj operacji finansowej [**]</t>
  </si>
  <si>
    <r>
      <t xml:space="preserve">Łączna kwota odsetek od zaciągniętego zobowiązania </t>
    </r>
    <r>
      <rPr>
        <b/>
        <u/>
        <sz val="10"/>
        <rFont val="Arial Narrow"/>
        <family val="2"/>
        <charset val="238"/>
      </rPr>
      <t>pozostała do zapłaty</t>
    </r>
  </si>
  <si>
    <t>---</t>
  </si>
  <si>
    <t>PAPIERY WARTOŚCIOWE, dla których zbywalność jest ograniczona (tzn. nie istnieje dla nich płynny rynek wtórny)</t>
  </si>
  <si>
    <t>nazwę instytucji, wobec której zaciągnięto zobowiązanie</t>
  </si>
  <si>
    <t>kwotę zobowiązania wynikającą z umowy</t>
  </si>
  <si>
    <t>datę zawarcia umowy i aneksów,</t>
  </si>
  <si>
    <t>2. W kolejnych zakładkach należy podać informacje dotyczące zobowiązań, w tym m.in.:</t>
  </si>
  <si>
    <t>kwoty zobowiązań przypadające do spłaty w poszczególnych latach</t>
  </si>
  <si>
    <t>PAPIERY WARTOŚCIOWE, dla których zbywalność nie jest ograniczona (tzn. istnieje dla nich płynny rynek wtórny)</t>
  </si>
  <si>
    <t>stan aktualny na dzień:</t>
  </si>
  <si>
    <t>We wszystkich zakładkach należy wypełnić TYLKO pola oznaczone tym kolorem</t>
  </si>
  <si>
    <t>W celu prawidłowej weryfikacji wprowadzonych danych, niniejszą informację o zobowiązaniach 
należy wypełnić przy pomocy programu MS Excel.</t>
  </si>
  <si>
    <t>Stan na dzień:</t>
  </si>
  <si>
    <t>Gmina Brzeg</t>
  </si>
  <si>
    <t>Gmina Skarbimierz</t>
  </si>
  <si>
    <t>Gmina Grodków</t>
  </si>
  <si>
    <t>Gmina Lewin Brzeski</t>
  </si>
  <si>
    <t>Gmina Lubsza</t>
  </si>
  <si>
    <t>Gmina Olszanka</t>
  </si>
  <si>
    <t>Gmina Baborów</t>
  </si>
  <si>
    <t>Gmina Branice</t>
  </si>
  <si>
    <t>Gmina Głubczyce</t>
  </si>
  <si>
    <t>Gmina Kietrz</t>
  </si>
  <si>
    <t>Gmina Kędzierzyn-Koźle</t>
  </si>
  <si>
    <t>Gmina Bierawa</t>
  </si>
  <si>
    <t>Gmina Cisek</t>
  </si>
  <si>
    <t>Gmina Pawłowiczki</t>
  </si>
  <si>
    <t>Gmina Polska Cerekiew</t>
  </si>
  <si>
    <t>Gmina Reńska Wieś</t>
  </si>
  <si>
    <t>Gmina Byczyna</t>
  </si>
  <si>
    <t>Gmina Kluczbork</t>
  </si>
  <si>
    <t>Gmina Lasowice Wielkie</t>
  </si>
  <si>
    <t>Gmina Wołczyn</t>
  </si>
  <si>
    <t>Gmina Gogolin</t>
  </si>
  <si>
    <t>Gmina Krapkowice</t>
  </si>
  <si>
    <t>Gmina Strzeleczki</t>
  </si>
  <si>
    <t>Gmina Walce</t>
  </si>
  <si>
    <t>Gmina Zdzieszowice</t>
  </si>
  <si>
    <t>Gmina Domaszowice</t>
  </si>
  <si>
    <t>Gmina Namysłów</t>
  </si>
  <si>
    <t>Gmina Pokój</t>
  </si>
  <si>
    <t>Gmina Świerczów</t>
  </si>
  <si>
    <t>Gmina Wilków</t>
  </si>
  <si>
    <t>Gmina Głuchołazy</t>
  </si>
  <si>
    <t>Gmina Kamiennik</t>
  </si>
  <si>
    <t>Gmina Korfantów</t>
  </si>
  <si>
    <t>Gmina Łambinowice</t>
  </si>
  <si>
    <t>Gmina Nysa</t>
  </si>
  <si>
    <t>Gmina Otmuchów</t>
  </si>
  <si>
    <t>Gmina Paczków</t>
  </si>
  <si>
    <t>Gmina Pakosławice</t>
  </si>
  <si>
    <t>Gmina Skoroszyce</t>
  </si>
  <si>
    <t>Gmina Dobrodzień</t>
  </si>
  <si>
    <t>Gmina Gorzów Śląski</t>
  </si>
  <si>
    <t>Gmina Olesno</t>
  </si>
  <si>
    <t>Gmina Praszka</t>
  </si>
  <si>
    <t>Gmina Radłów</t>
  </si>
  <si>
    <t>Gmina Rudniki</t>
  </si>
  <si>
    <t>Gmina Zębowice</t>
  </si>
  <si>
    <t>Gmina Chrząstowice</t>
  </si>
  <si>
    <t>Gmina Dąbrowa</t>
  </si>
  <si>
    <t>Gmina Dobrzeń Wielki</t>
  </si>
  <si>
    <t>Gmina Komprachcice</t>
  </si>
  <si>
    <t>Gmina Łubniany</t>
  </si>
  <si>
    <t>Gmina Murów</t>
  </si>
  <si>
    <t>Gmina Niemodlin</t>
  </si>
  <si>
    <t>Gmina Ozimek</t>
  </si>
  <si>
    <t>Gmina Popielów</t>
  </si>
  <si>
    <t>Gmina Prószków</t>
  </si>
  <si>
    <t>Gmina Tarnów Opolski</t>
  </si>
  <si>
    <t>Gmina Tułowice</t>
  </si>
  <si>
    <t>Gmina Turawa</t>
  </si>
  <si>
    <t>Gmina Biała</t>
  </si>
  <si>
    <t>Gmina Głogówek</t>
  </si>
  <si>
    <t>Gmina Lubrza</t>
  </si>
  <si>
    <t>Gmina Prudnik</t>
  </si>
  <si>
    <t>Gmina Izbicko</t>
  </si>
  <si>
    <t>Gmina Jemielnica</t>
  </si>
  <si>
    <t>Gmina Kolonowskie</t>
  </si>
  <si>
    <t>Gmina Leśnica</t>
  </si>
  <si>
    <t>Gmina Strzelce Opolskie</t>
  </si>
  <si>
    <t>Gmina Ujazd</t>
  </si>
  <si>
    <t>Gmina Zawadzkie</t>
  </si>
  <si>
    <t>Miasto Opole</t>
  </si>
  <si>
    <t>WK</t>
  </si>
  <si>
    <r>
      <t xml:space="preserve">Papiery wartościowe, których zbywalność nie jest ograniczona 
(tzn. </t>
    </r>
    <r>
      <rPr>
        <u/>
        <sz val="12"/>
        <rFont val="Arial"/>
        <family val="2"/>
        <charset val="238"/>
      </rPr>
      <t>istnieje</t>
    </r>
    <r>
      <rPr>
        <sz val="12"/>
        <rFont val="Arial"/>
        <family val="2"/>
        <charset val="238"/>
      </rPr>
      <t xml:space="preserve"> dla nich płynny rynek wtórny)</t>
    </r>
  </si>
  <si>
    <r>
      <t xml:space="preserve">Papiery wartościowe, których zbywalność jest ograniczona 
(tzn. </t>
    </r>
    <r>
      <rPr>
        <u/>
        <sz val="12"/>
        <rFont val="Arial"/>
        <family val="2"/>
        <charset val="238"/>
      </rPr>
      <t>nie istnieje</t>
    </r>
    <r>
      <rPr>
        <sz val="12"/>
        <rFont val="Arial"/>
        <family val="2"/>
        <charset val="238"/>
      </rPr>
      <t xml:space="preserve"> dla nich płynny rynek wtórny)</t>
    </r>
  </si>
  <si>
    <t>Zobowiązania finansowe jednostki samorządu terytorialnego z tytułu zaciągniętych kredytów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</si>
  <si>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</si>
  <si>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</si>
  <si>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</si>
  <si>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</si>
  <si>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</si>
  <si>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</si>
  <si>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</si>
  <si>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</si>
  <si>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</si>
  <si>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</si>
  <si>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</si>
  <si>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</si>
  <si>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</si>
  <si>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</si>
  <si>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</si>
  <si>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</si>
  <si>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</si>
  <si>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</si>
  <si>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</si>
  <si>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</si>
  <si>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</si>
  <si>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</si>
  <si>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</si>
  <si>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</si>
  <si>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</si>
  <si>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</si>
  <si>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</si>
  <si>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</si>
  <si>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</si>
  <si>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</si>
  <si>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r>
      <t xml:space="preserve">Zaciągnięte KREDYTY:
</t>
    </r>
    <r>
      <rPr>
        <sz val="10"/>
        <rFont val="Arial CE"/>
        <charset val="238"/>
      </rPr>
      <t>- Należy podać nazwę instytucji, 
wobec której j.s.t. ma zobowiązanie
- Kwota zobowiązania wynikająca z umowy</t>
    </r>
  </si>
  <si>
    <r>
      <t xml:space="preserve">Zaciągnięte POŻYCZKI:
</t>
    </r>
    <r>
      <rPr>
        <sz val="10"/>
        <rFont val="Arial CE"/>
        <charset val="238"/>
      </rPr>
      <t>- Należy podać nazwę instytucji, 
wobec której j.s.t. ma zobowiązanie
- Kwota zobowiązania wynikająca z umowy</t>
    </r>
  </si>
  <si>
    <t>Zobowiązania finansowe jednostki samorządu terytorialnego z tytułu zaciągniętych pożyczek</t>
  </si>
  <si>
    <t>Powiat Brzeski</t>
  </si>
  <si>
    <t>Powiat Głubczycki</t>
  </si>
  <si>
    <t>Powiat Kędzierzyńsko-Kozielski</t>
  </si>
  <si>
    <t>Powiat Kluczborski</t>
  </si>
  <si>
    <t>Powiat Krapkowicki</t>
  </si>
  <si>
    <t>Powiat Namysłowski</t>
  </si>
  <si>
    <t>Powiat Nyski</t>
  </si>
  <si>
    <t>Powiat Oleski</t>
  </si>
  <si>
    <t>Powiat Opolski</t>
  </si>
  <si>
    <t>Powiat Prudnicki</t>
  </si>
  <si>
    <t>Powiat Strzelecki</t>
  </si>
  <si>
    <t>Województwo Opolskie</t>
  </si>
  <si>
    <t>………………………………...(.................zł)</t>
  </si>
  <si>
    <t>Zobowiązania finansowe jednostki samorządu terytorialnego z tytułu zaciągniętych innych zobowiązań*</t>
  </si>
  <si>
    <t>umów sprzedaży, w których cena jest płatna w ratach</t>
  </si>
  <si>
    <t>umów leasingu zawartych z producentem lub finansującym, w których ryzyko i korzyści z tytułu własności są przeniesione na korzystającego z rzeczy</t>
  </si>
  <si>
    <t>Zobowiązania finansowe jednostki samorządu terytorialnego z tytułu udzielonych poręczeń</t>
  </si>
  <si>
    <r>
      <t xml:space="preserve">Uwagi o poręczeniu:
</t>
    </r>
    <r>
      <rPr>
        <sz val="10"/>
        <rFont val="Arial CE"/>
        <charset val="238"/>
      </rPr>
      <t>- Nazwa podmiotu, któremu udzielono poręczenia</t>
    </r>
    <r>
      <rPr>
        <b/>
        <sz val="10"/>
        <rFont val="Arial CE"/>
        <family val="2"/>
        <charset val="238"/>
      </rPr>
      <t xml:space="preserve">
</t>
    </r>
    <r>
      <rPr>
        <sz val="10"/>
        <rFont val="Arial CE"/>
        <charset val="238"/>
      </rPr>
      <t>- Data zawarcia umowy,
- Data ewentualnych aneksów,</t>
    </r>
  </si>
  <si>
    <r>
      <t xml:space="preserve">Udzielone PORĘCZENIA:
</t>
    </r>
    <r>
      <rPr>
        <sz val="10"/>
        <rFont val="Arial CE"/>
        <charset val="238"/>
      </rPr>
      <t>- Należy podać nazwę instytucji (bank, WFOŚiGW itp.), 
wobec której j.s.t. może mieć/ma zobowiązanie
- Kwota zobowiązania wynikająca z umowy</t>
    </r>
  </si>
  <si>
    <t>Zobowiązania finansowe jednostki samorządu terytorialnego z tytułu wyemitowanych papierów wartościowych, dla których zbywalność nie jest ograniczona</t>
  </si>
  <si>
    <r>
      <t xml:space="preserve">Wyemitowane PAPIERY WARTOŚCIOWE, 
dla których zbywalność nie jest ograniczona:
</t>
    </r>
    <r>
      <rPr>
        <sz val="10"/>
        <rFont val="Arial CE"/>
        <charset val="238"/>
      </rPr>
      <t>- Należy podać nazwę instytucji, 
wobec której j.s.t. ma zobowiązanie
- Kwota zobowiązania wynikająca z umowy</t>
    </r>
  </si>
  <si>
    <t>Zobowiązania finansowe jednostki samorządu terytorialnego z tytułu wyemitowanych papierów wartościowych, dla których zbywalność jest ograniczona</t>
  </si>
  <si>
    <r>
      <t xml:space="preserve">Wyemitowane PAPIERY WARTOŚCIOWE, 
dla których zbywalność jest ograniczona:
</t>
    </r>
    <r>
      <rPr>
        <sz val="10"/>
        <rFont val="Arial CE"/>
        <charset val="238"/>
      </rPr>
      <t>- Należy podać nazwę instytucji, 
wobec której j.s.t. ma zobowiązanie
- Kwota zobowiązania wynikająca z umowy</t>
    </r>
  </si>
  <si>
    <r>
      <t xml:space="preserve">Zobowiązania finansowe, które wykazują ekonomiczne podobieństwo do  kredytu/ pożyczki </t>
    </r>
    <r>
      <rPr>
        <vertAlign val="superscript"/>
        <sz val="10"/>
        <color indexed="8"/>
        <rFont val="Arial Narrow"/>
        <family val="2"/>
        <charset val="238"/>
      </rPr>
      <t>x</t>
    </r>
    <r>
      <rPr>
        <sz val="10"/>
        <color indexed="8"/>
        <rFont val="Arial Narrow"/>
        <family val="2"/>
        <charset val="238"/>
      </rPr>
      <t xml:space="preserve"> </t>
    </r>
  </si>
  <si>
    <r>
      <t xml:space="preserve">w tym obligacje </t>
    </r>
    <r>
      <rPr>
        <vertAlign val="superscript"/>
        <sz val="10"/>
        <color indexed="8"/>
        <rFont val="Arial Narrow"/>
        <family val="2"/>
        <charset val="238"/>
      </rPr>
      <t>xx</t>
    </r>
  </si>
  <si>
    <t>Kwota zadłużenia zaciągniętego w pozabankowych instytucjach finansowych tzw. parabankach  pozostała do zapłaty</t>
  </si>
  <si>
    <r>
      <t xml:space="preserve">Inne łączne koszty obsługi zaciągniętego zobowiązania (bez odsetek) takie jak np. prowizje, kary umowne, </t>
    </r>
    <r>
      <rPr>
        <b/>
        <u/>
        <sz val="10"/>
        <rFont val="Arial Narrow"/>
        <family val="2"/>
        <charset val="238"/>
      </rPr>
      <t>pozostałe do zapłaty</t>
    </r>
  </si>
  <si>
    <r>
      <rPr>
        <b/>
        <vertAlign val="superscript"/>
        <sz val="10"/>
        <color indexed="10"/>
        <rFont val="Arial Narrow"/>
        <family val="2"/>
        <charset val="238"/>
      </rPr>
      <t>x</t>
    </r>
    <r>
      <rPr>
        <sz val="10"/>
        <color indexed="10"/>
        <rFont val="Arial Narrow"/>
        <family val="2"/>
        <charset val="238"/>
      </rPr>
      <t xml:space="preserve"> umowy o partnerstwie publiczno-prywatnym, które mają wpływ na poziom długu publicznego, 
papiery wartościowe, których zbywalność jest ograniczona, 
umowy sprzedaży, w których cena jest płatna w ratach, 
umowy leasingu zawarte z producentem lub finansującym, w których ryzyko i korzyści z tytułu własności są przeniesione na korzystającego z rzeczy,
a także umowy nienazwane o terminie zapłaty dłuższym niż rok związane z finansowaniem usług, dostaw, robót budowlanych, które wywołują skutki ekonomiczne podobne do umowy pożyczki lub kredytu.</t>
    </r>
  </si>
  <si>
    <r>
      <rPr>
        <vertAlign val="superscript"/>
        <sz val="10"/>
        <color indexed="10"/>
        <rFont val="Arial Narrow"/>
        <family val="2"/>
        <charset val="238"/>
      </rPr>
      <t>xx</t>
    </r>
    <r>
      <rPr>
        <sz val="10"/>
        <color indexed="10"/>
        <rFont val="Arial Narrow"/>
        <family val="2"/>
        <charset val="238"/>
      </rPr>
      <t xml:space="preserve"> papiery wartościowe, których zbywalność jest ograniczona</t>
    </r>
  </si>
  <si>
    <t>Wybrać nazwę j.s.t. z listy rozwijanej</t>
  </si>
  <si>
    <t>Lista jst</t>
  </si>
  <si>
    <t>Wybierz nazwę j.s.t. z listy</t>
  </si>
  <si>
    <t>Lista j.s.t.</t>
  </si>
  <si>
    <t>Sprawdzenie poprawności danych. Jeżeli wartości są różne od zera, porównaj dane z arkuszy z "Informacją dla KRRIO"</t>
  </si>
  <si>
    <t>[**]  Należy określić istotę operacji finansowej, np. pożyczka, leasing (z podaniem jego rodzaju), sprzedaż zwrotna (połączona z prawem lub obowiązkiem odkupu), subrogacja, wykup/cesja wierzytelności, factoring , itp.</t>
  </si>
  <si>
    <t>2030 r.</t>
  </si>
  <si>
    <t>5. W przypadku braku odpowiedniej liczby WIERSZY, należy rozszerzyć ilość pozycji poprzez wciśnięcie numeru 2 w górnej części lewej strony arkusza lub kliknięcie na krzyżyk przy wierszu 101.</t>
  </si>
  <si>
    <t>Uzupełnić datę sporządzenia, imię i nazwisko osoby sporządzającej i nr telefonu</t>
  </si>
  <si>
    <t>Umowy zakupu na raty np. telefonów, sprzętu komputerowego, nieruchomości</t>
  </si>
  <si>
    <t>Zrestrukturyzowane zobowiązania wymagalne powyżej roku</t>
  </si>
  <si>
    <t>Umowy o partnerstwie publiczno-prywatnym, w przypadku gdy umowy te mają wpływ na poziom długu publicznego</t>
  </si>
  <si>
    <t xml:space="preserve">6. Zweryfikować wpowadzone do pliku informacje.
</t>
  </si>
  <si>
    <r>
      <t xml:space="preserve">1. W zakładce </t>
    </r>
    <r>
      <rPr>
        <b/>
        <sz val="11"/>
        <rFont val="Arial CE"/>
        <charset val="238"/>
      </rPr>
      <t>DANE ZBIORCZO</t>
    </r>
    <r>
      <rPr>
        <sz val="10"/>
        <rFont val="Arial CE"/>
        <charset val="238"/>
      </rPr>
      <t xml:space="preserve"> należy:</t>
    </r>
  </si>
  <si>
    <r>
      <t>3. W zakładce</t>
    </r>
    <r>
      <rPr>
        <b/>
        <sz val="10"/>
        <rFont val="Arial CE"/>
        <charset val="238"/>
      </rPr>
      <t xml:space="preserve"> </t>
    </r>
    <r>
      <rPr>
        <b/>
        <sz val="11"/>
        <rFont val="Arial CE"/>
        <charset val="238"/>
      </rPr>
      <t>INNE</t>
    </r>
    <r>
      <rPr>
        <sz val="10"/>
        <rFont val="Arial CE"/>
        <charset val="238"/>
      </rPr>
      <t xml:space="preserve"> należy podać wszystkie inne zobowiązania wpływające na dług (art. 72 ust. 1a ufp), np.</t>
    </r>
  </si>
  <si>
    <t>Umowy nienazwane o terminie zapłaty dłużym niż rok, związane z finansowaniem usług, dostaw, robót budowlanych, które wywołują skutki ekonomiczne podobne do umowy pożyczki lub kredytu</t>
  </si>
  <si>
    <r>
      <t xml:space="preserve">Zaciągnięte INNE zobowiązania 
(art. 72 ust 1a ufp):
</t>
    </r>
    <r>
      <rPr>
        <sz val="10"/>
        <rFont val="Arial CE"/>
        <charset val="238"/>
      </rPr>
      <t>- Należy podać nazwę instytucji, 
wobec której j.s.t. ma zobowiązanie
- Kwota zobowiązania wynikająca z umowy</t>
    </r>
  </si>
  <si>
    <t xml:space="preserve">*  Art. 72 ust. 1a ustawy o finansach publicznych - (...) zobowiązania finansowe, które wywołują skutki ekonomiczne podobne do skutków wynikających z papierów wartościowych opiewających na wierzytelności pieniężne, umów kredytów i pożyczek oraz przyjętych depozytów. 
</t>
  </si>
  <si>
    <t>Według § 3 pkt 2 rozporządzenia Ministra Finansów z dnia 28 grudnia 2011 r. w sprawie szczegółowego sposobu klasyfikacji tytułów dłużnych zaliczanych do państwowego długu publicznego (Dz. U. Nr 298, poz. 1767) do kategorii kredyty i pożyczki zalicza się obok kredytu i pożyczki sensu stricto, również umowy o partnerstwie publiczno-prywatnym, które mają wpływ na poziom długu publicznego, papiery wartościowe, których zbywalność jest ograniczona, umowy sprzedaży, w których cena jest płatna w ratach, umowy leasingu zawarte z producentem lub finansującym, w których ryzyko i korzyści z tytułu własności są przeniesione na korzystającego z rzeczy, a także umowy nienazwane o terminie zapłaty dłuższym niż rok związane z finansowaniem usług, dostaw, robót budowlanych, które wywołują skutki ekonomiczne podobne do umowy pożyczki lub kredytu. W tym arkuszu należy ująć te zobowiązania, których nie ujęto w arkuszach od 3 do 6.</t>
  </si>
  <si>
    <t>2031 r.</t>
  </si>
  <si>
    <t>31.12.2019 r.</t>
  </si>
  <si>
    <t xml:space="preserve">161105Zw   </t>
  </si>
  <si>
    <t xml:space="preserve">umów wsparcia, przez które należy rozumieć finansowe instrumenty wspierania przez j.s.t. inwestycji prowadzonych przez spółki z udziałem samorządu. W szczególności mogą one przybrać formę wieloletniego zobowiązania do wykupu/podwyższenia udziałów w spółkach bądź gwarantowania spłaty zobowiązań finansowych zaciągniętych przez spółki w tym celu </t>
  </si>
  <si>
    <t>Wyszczególnienie operacji finansowych dotyczących:</t>
  </si>
  <si>
    <t>sprzedaży zwrotnej tj. transakcji, w których obecny właściciel przedmiotu (środka trwałego) sprzedaje go i jednocześnie zawiera z kupującym (teraz już leasingodawcą/ wydzierżawiającym/wynajmującym) umowę leasingu/ dzierzawy/najmu. Były właściciel, teraz leasingobiorca/dzierżawca/najemca, otrzymuje możliwość użytkowania przedmiotu leasingu/dzierżawy/najmu i często zapewnia sobie prawo odkupienia po wygaśnięciu umowy</t>
  </si>
  <si>
    <t>Łączna kwota zobowiązań z tytułu zawartych umów wsparcia</t>
  </si>
  <si>
    <t>VER. 2020-01-22</t>
  </si>
  <si>
    <t>Uzupełnij dane w niebieskich polach pod tabelą. Dane w tabeli zostaną uzupełnione automatycznie po wypełnieniu kolejnych zakładek (arkuszy).</t>
  </si>
  <si>
    <t>Uzupełnić dane przewodniczącego zarządu</t>
  </si>
  <si>
    <r>
      <t xml:space="preserve">7. Do RIO wysłać </t>
    </r>
    <r>
      <rPr>
        <b/>
        <sz val="10"/>
        <rFont val="Arial CE"/>
        <charset val="238"/>
      </rPr>
      <t>wyłącznie wypełniony i podpisany elektronicznie plik</t>
    </r>
    <r>
      <rPr>
        <sz val="10"/>
        <rFont val="Arial CE"/>
        <charset val="238"/>
      </rPr>
      <t xml:space="preserve"> na adres </t>
    </r>
    <r>
      <rPr>
        <b/>
        <sz val="10"/>
        <rFont val="Arial CE"/>
        <charset val="238"/>
      </rPr>
      <t>sprawozdania@rio.opole.pl</t>
    </r>
  </si>
  <si>
    <t>14.09.2010 r.</t>
  </si>
  <si>
    <t>Bank Pocztowy S.A. Bydgoszcz umowa Nr 1013-56052 (z umowy 3 500 000,00 zł, faktyczna kwota otrzymanego kredytu 500 000,00 zł)</t>
  </si>
  <si>
    <t>Wojewódzki Fundusz Ochrony Środowiska i Gospodaki Wodnej w Opolu umowa Nr 25/2018/G-54/OA-OE3/P (699 100,00 zł)</t>
  </si>
  <si>
    <t>Gmina Strzelce Opolksie</t>
  </si>
  <si>
    <t>NIE DOTYCZY</t>
  </si>
  <si>
    <t>77/ 404 93 28</t>
  </si>
  <si>
    <t>Renata Janczura</t>
  </si>
  <si>
    <t>77/404 93 28</t>
  </si>
  <si>
    <t>28.09.2011 r.</t>
  </si>
  <si>
    <t>17.09.2012 r.</t>
  </si>
  <si>
    <t>01.10.2013 r.</t>
  </si>
  <si>
    <t>08.11.2018 r.                                                          Aneks do umowy 22.01.2019 r.</t>
  </si>
  <si>
    <t>29.11.2019 r.</t>
  </si>
  <si>
    <t xml:space="preserve">Bank Gospodarstwa Krajowego Warszawa umowa Nr 19/5788 (z umowy 12 500 000,00 zł, faktyczna kwota otrzymanego kredytu 9 000 000,00 zł) </t>
  </si>
  <si>
    <t>BRE Bank S.A. Opole umowa Nr 34/081/10/Z/IN   (7 000 000,00 zł)</t>
  </si>
  <si>
    <t>Bank Polskiej Spółdzielczości Warszawa umowa Nr 2724243/167/JST/POZ/18 (2 500 000,00 zł)</t>
  </si>
  <si>
    <t>03.08.2018 r.                                                  Aneks do umowy 01.02.2019 r.</t>
  </si>
  <si>
    <t xml:space="preserve">Bank Spółdzielczy "Bank Rolników" Opole umowa Nr 2/JST/2012  (z umowy 2 390 00,00 zł, faktyczna kwota otrzymanego kredytu 1 000 000,00 zł) </t>
  </si>
  <si>
    <t xml:space="preserve">BRE Bank S.A. Opole umowa Nr 34/023/11/Z/IN (z umowy 10 000 000,00 zl , faktyczna kwota otrzymana 6 500 000,00 zł) </t>
  </si>
  <si>
    <t>Tadeusz Goc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</si>
</sst>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[$-415]d\ mmmm\ yyyy;@"/>
    <numFmt numFmtId="166" formatCode="00"/>
  </numFmts>
  <fonts count="79"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sz val="10"/>
      <name val="Arial CE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2"/>
      <color indexed="10"/>
      <name val="Arial CE"/>
      <charset val="238"/>
    </font>
    <font>
      <sz val="10"/>
      <color indexed="10"/>
      <name val="Arial CE"/>
      <charset val="238"/>
    </font>
    <font>
      <b/>
      <sz val="10"/>
      <color indexed="10"/>
      <name val="Arial CE"/>
      <charset val="238"/>
    </font>
    <font>
      <u/>
      <sz val="10"/>
      <name val="Arial CE"/>
      <charset val="238"/>
    </font>
    <font>
      <sz val="10"/>
      <color indexed="8"/>
      <name val="Arial Narrow"/>
      <family val="2"/>
      <charset val="238"/>
    </font>
    <font>
      <b/>
      <u/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vertAlign val="superscript"/>
      <sz val="10"/>
      <color indexed="8"/>
      <name val="Arial Narrow"/>
      <family val="2"/>
      <charset val="238"/>
    </font>
    <font>
      <b/>
      <sz val="10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0"/>
      <color indexed="10"/>
      <name val="Arial Narrow"/>
      <family val="2"/>
      <charset val="238"/>
    </font>
    <font>
      <b/>
      <vertAlign val="superscript"/>
      <sz val="10"/>
      <color indexed="10"/>
      <name val="Arial Narrow"/>
      <family val="2"/>
      <charset val="238"/>
    </font>
    <font>
      <vertAlign val="superscript"/>
      <sz val="10"/>
      <color indexed="10"/>
      <name val="Arial Narrow"/>
      <family val="2"/>
      <charset val="238"/>
    </font>
    <font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u/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11"/>
      <color theme="1"/>
      <name val="Arial CE"/>
      <charset val="238"/>
    </font>
    <font>
      <sz val="8"/>
      <color theme="1" tint="0.499984740745262"/>
      <name val="Arial CE"/>
      <charset val="238"/>
    </font>
    <font>
      <b/>
      <sz val="12"/>
      <color theme="1"/>
      <name val="Arial CE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b/>
      <sz val="10"/>
      <color rgb="FF008000"/>
      <name val="Arial CE"/>
      <charset val="238"/>
    </font>
    <font>
      <sz val="10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b/>
      <sz val="10"/>
      <color rgb="FF008000"/>
      <name val="Calibri"/>
      <family val="2"/>
      <charset val="238"/>
      <scheme val="minor"/>
    </font>
    <font>
      <i/>
      <sz val="10"/>
      <color theme="1"/>
      <name val="Arial Narrow"/>
      <family val="2"/>
      <charset val="238"/>
    </font>
    <font>
      <sz val="14"/>
      <color theme="1"/>
      <name val="Arial CE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008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10"/>
      <color rgb="FFFF0000"/>
      <name val="Arial CE"/>
      <charset val="238"/>
    </font>
    <font>
      <sz val="9"/>
      <color theme="1"/>
      <name val="Arial CE"/>
      <charset val="238"/>
    </font>
    <font>
      <sz val="10"/>
      <color rgb="FF000000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9"/>
      <color rgb="FF008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7"/>
      <color theme="0" tint="-0.3499862666707357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1" fillId="0" borderId="0"/>
    <xf numFmtId="0" fontId="42" fillId="0" borderId="0"/>
  </cellStyleXfs>
  <cellXfs count="298">
    <xf numFmtId="0" fontId="0" fillId="0" borderId="0" xfId="0"/>
    <xf numFmtId="0" fontId="4" fillId="0" borderId="1" xfId="0" applyFont="1" applyBorder="1"/>
    <xf numFmtId="0" fontId="4" fillId="0" borderId="0" xfId="0" applyFont="1"/>
    <xf numFmtId="0" fontId="6" fillId="0" borderId="0" xfId="0" applyFont="1"/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" xfId="0" quotePrefix="1" applyFont="1" applyBorder="1" applyAlignment="1" applyProtection="1">
      <alignment horizontal="center" vertical="center"/>
      <protection locked="0"/>
    </xf>
    <xf numFmtId="0" fontId="15" fillId="0" borderId="2" xfId="0" quotePrefix="1" applyFont="1" applyBorder="1" applyAlignment="1" applyProtection="1">
      <alignment horizontal="center" vertical="center" wrapText="1"/>
      <protection locked="0"/>
    </xf>
    <xf numFmtId="0" fontId="15" fillId="0" borderId="3" xfId="0" quotePrefix="1" applyFont="1" applyBorder="1" applyAlignment="1" applyProtection="1">
      <alignment horizontal="center" vertical="center"/>
      <protection locked="0"/>
    </xf>
    <xf numFmtId="4" fontId="17" fillId="0" borderId="4" xfId="0" applyNumberFormat="1" applyFont="1" applyFill="1" applyBorder="1" applyAlignment="1" applyProtection="1">
      <alignment vertical="center"/>
      <protection locked="0"/>
    </xf>
    <xf numFmtId="4" fontId="17" fillId="0" borderId="4" xfId="0" applyNumberFormat="1" applyFont="1" applyFill="1" applyBorder="1" applyAlignment="1" applyProtection="1">
      <alignment horizontal="center" vertical="center"/>
      <protection locked="0"/>
    </xf>
    <xf numFmtId="4" fontId="17" fillId="0" borderId="5" xfId="0" applyNumberFormat="1" applyFont="1" applyFill="1" applyBorder="1" applyAlignment="1" applyProtection="1">
      <alignment vertical="center"/>
    </xf>
    <xf numFmtId="4" fontId="8" fillId="0" borderId="6" xfId="0" applyNumberFormat="1" applyFont="1" applyFill="1" applyBorder="1" applyAlignment="1" applyProtection="1">
      <alignment vertical="center"/>
      <protection locked="0"/>
    </xf>
    <xf numFmtId="4" fontId="8" fillId="0" borderId="6" xfId="0" applyNumberFormat="1" applyFont="1" applyFill="1" applyBorder="1" applyAlignment="1" applyProtection="1">
      <alignment horizontal="center" vertical="center"/>
      <protection locked="0"/>
    </xf>
    <xf numFmtId="4" fontId="8" fillId="0" borderId="1" xfId="0" applyNumberFormat="1" applyFont="1" applyFill="1" applyBorder="1" applyAlignment="1" applyProtection="1">
      <alignment horizontal="center" vertical="center"/>
      <protection locked="0"/>
    </xf>
    <xf numFmtId="4" fontId="8" fillId="0" borderId="1" xfId="0" applyNumberFormat="1" applyFont="1" applyFill="1" applyBorder="1" applyAlignment="1" applyProtection="1">
      <alignment vertical="center"/>
      <protection locked="0"/>
    </xf>
    <xf numFmtId="4" fontId="8" fillId="2" borderId="1" xfId="0" applyNumberFormat="1" applyFont="1" applyFill="1" applyBorder="1" applyAlignment="1" applyProtection="1">
      <alignment vertical="center"/>
      <protection locked="0"/>
    </xf>
    <xf numFmtId="4" fontId="8" fillId="2" borderId="7" xfId="0" applyNumberFormat="1" applyFont="1" applyFill="1" applyBorder="1" applyAlignment="1" applyProtection="1">
      <alignment vertical="center"/>
      <protection locked="0"/>
    </xf>
    <xf numFmtId="4" fontId="8" fillId="2" borderId="8" xfId="0" applyNumberFormat="1" applyFont="1" applyFill="1" applyBorder="1" applyAlignment="1" applyProtection="1">
      <alignment vertical="center"/>
      <protection locked="0"/>
    </xf>
    <xf numFmtId="4" fontId="8" fillId="0" borderId="9" xfId="0" applyNumberFormat="1" applyFont="1" applyFill="1" applyBorder="1" applyAlignment="1" applyProtection="1">
      <alignment horizontal="center" vertical="center"/>
      <protection locked="0"/>
    </xf>
    <xf numFmtId="4" fontId="8" fillId="0" borderId="9" xfId="0" applyNumberFormat="1" applyFont="1" applyFill="1" applyBorder="1" applyAlignment="1" applyProtection="1">
      <alignment vertical="center"/>
      <protection locked="0"/>
    </xf>
    <xf numFmtId="4" fontId="8" fillId="2" borderId="9" xfId="0" applyNumberFormat="1" applyFont="1" applyFill="1" applyBorder="1" applyAlignment="1" applyProtection="1">
      <alignment vertical="center"/>
      <protection locked="0"/>
    </xf>
    <xf numFmtId="4" fontId="8" fillId="2" borderId="10" xfId="0" applyNumberFormat="1" applyFont="1" applyFill="1" applyBorder="1" applyAlignment="1" applyProtection="1">
      <alignment vertical="center"/>
      <protection locked="0"/>
    </xf>
    <xf numFmtId="4" fontId="8" fillId="2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/>
    <xf numFmtId="0" fontId="19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8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43" fillId="0" borderId="0" xfId="0" applyFont="1" applyProtection="1">
      <protection locked="0"/>
    </xf>
    <xf numFmtId="0" fontId="44" fillId="0" borderId="0" xfId="0" applyFont="1" applyProtection="1">
      <protection locked="0"/>
    </xf>
    <xf numFmtId="0" fontId="45" fillId="3" borderId="0" xfId="0" applyFont="1" applyFill="1" applyAlignment="1">
      <alignment horizontal="center"/>
    </xf>
    <xf numFmtId="4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2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46" fillId="0" borderId="0" xfId="0" applyFont="1" applyBorder="1" applyAlignment="1" applyProtection="1">
      <protection locked="0"/>
    </xf>
    <xf numFmtId="0" fontId="47" fillId="0" borderId="1" xfId="0" applyFont="1" applyBorder="1" applyAlignment="1" applyProtection="1">
      <alignment horizontal="center" vertical="center" wrapText="1"/>
      <protection locked="0"/>
    </xf>
    <xf numFmtId="0" fontId="48" fillId="0" borderId="7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justify" vertical="center" wrapText="1"/>
    </xf>
    <xf numFmtId="4" fontId="48" fillId="2" borderId="1" xfId="0" applyNumberFormat="1" applyFont="1" applyFill="1" applyBorder="1" applyAlignment="1" applyProtection="1">
      <alignment vertical="center"/>
      <protection locked="0"/>
    </xf>
    <xf numFmtId="0" fontId="49" fillId="0" borderId="0" xfId="0" applyFont="1" applyBorder="1" applyAlignment="1" applyProtection="1">
      <alignment vertical="center" wrapText="1"/>
    </xf>
    <xf numFmtId="0" fontId="48" fillId="0" borderId="0" xfId="0" applyFont="1" applyBorder="1" applyAlignment="1" applyProtection="1">
      <alignment vertical="top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Protection="1"/>
    <xf numFmtId="0" fontId="50" fillId="0" borderId="0" xfId="0" applyFont="1" applyProtection="1"/>
    <xf numFmtId="0" fontId="51" fillId="0" borderId="14" xfId="0" applyFont="1" applyBorder="1" applyAlignment="1" applyProtection="1">
      <alignment horizontal="right"/>
    </xf>
    <xf numFmtId="0" fontId="0" fillId="0" borderId="0" xfId="0" applyAlignment="1" applyProtection="1"/>
    <xf numFmtId="0" fontId="52" fillId="0" borderId="1" xfId="0" applyFont="1" applyFill="1" applyBorder="1" applyAlignment="1" applyProtection="1">
      <alignment horizontal="center"/>
    </xf>
    <xf numFmtId="0" fontId="53" fillId="0" borderId="0" xfId="0" applyFont="1" applyAlignment="1" applyProtection="1">
      <alignment horizontal="right" wrapText="1"/>
    </xf>
    <xf numFmtId="0" fontId="5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5" fillId="0" borderId="0" xfId="0" applyFont="1" applyFill="1" applyAlignment="1" applyProtection="1">
      <alignment horizontal="right"/>
    </xf>
    <xf numFmtId="0" fontId="0" fillId="0" borderId="0" xfId="0" quotePrefix="1" applyProtection="1"/>
    <xf numFmtId="0" fontId="56" fillId="0" borderId="0" xfId="0" applyFont="1" applyBorder="1" applyAlignment="1" applyProtection="1"/>
    <xf numFmtId="0" fontId="57" fillId="0" borderId="1" xfId="0" applyFont="1" applyBorder="1" applyAlignment="1" applyProtection="1">
      <alignment horizontal="center" vertical="center" wrapText="1"/>
    </xf>
    <xf numFmtId="0" fontId="57" fillId="0" borderId="1" xfId="0" applyFont="1" applyBorder="1" applyAlignment="1" applyProtection="1">
      <alignment horizontal="center" vertical="top" wrapText="1"/>
    </xf>
    <xf numFmtId="0" fontId="57" fillId="0" borderId="1" xfId="0" applyFont="1" applyBorder="1" applyAlignment="1" applyProtection="1">
      <alignment horizontal="center" wrapText="1"/>
    </xf>
    <xf numFmtId="0" fontId="58" fillId="0" borderId="1" xfId="0" applyFont="1" applyBorder="1" applyProtection="1"/>
    <xf numFmtId="0" fontId="57" fillId="0" borderId="1" xfId="0" applyFont="1" applyBorder="1" applyAlignment="1" applyProtection="1">
      <alignment wrapText="1"/>
    </xf>
    <xf numFmtId="4" fontId="58" fillId="0" borderId="1" xfId="0" applyNumberFormat="1" applyFont="1" applyBorder="1" applyAlignment="1" applyProtection="1">
      <alignment vertical="center"/>
    </xf>
    <xf numFmtId="0" fontId="58" fillId="0" borderId="1" xfId="0" applyFont="1" applyBorder="1" applyAlignment="1" applyProtection="1">
      <alignment horizontal="center" vertical="center"/>
    </xf>
    <xf numFmtId="0" fontId="58" fillId="0" borderId="1" xfId="0" applyFont="1" applyBorder="1" applyAlignment="1" applyProtection="1">
      <alignment horizontal="left" vertical="center" wrapText="1" indent="1"/>
    </xf>
    <xf numFmtId="0" fontId="57" fillId="0" borderId="1" xfId="0" applyFont="1" applyBorder="1" applyAlignment="1" applyProtection="1">
      <alignment horizontal="left" vertical="center" wrapText="1" indent="1"/>
    </xf>
    <xf numFmtId="0" fontId="58" fillId="0" borderId="0" xfId="0" applyFont="1" applyBorder="1" applyAlignment="1" applyProtection="1">
      <alignment horizontal="center" vertical="center"/>
    </xf>
    <xf numFmtId="0" fontId="57" fillId="0" borderId="0" xfId="0" applyFont="1" applyBorder="1" applyAlignment="1" applyProtection="1">
      <alignment horizontal="right" vertical="center" wrapText="1" indent="1"/>
    </xf>
    <xf numFmtId="0" fontId="59" fillId="0" borderId="0" xfId="0" applyFont="1" applyAlignment="1" applyProtection="1"/>
    <xf numFmtId="0" fontId="60" fillId="0" borderId="0" xfId="0" applyFont="1" applyAlignment="1" applyProtection="1"/>
    <xf numFmtId="0" fontId="61" fillId="0" borderId="0" xfId="0" applyFont="1" applyAlignment="1" applyProtection="1">
      <alignment horizontal="right" vertical="center"/>
    </xf>
    <xf numFmtId="0" fontId="58" fillId="0" borderId="1" xfId="0" applyFont="1" applyBorder="1" applyAlignment="1" applyProtection="1">
      <alignment wrapText="1"/>
    </xf>
    <xf numFmtId="0" fontId="62" fillId="0" borderId="0" xfId="0" applyFont="1" applyFill="1" applyAlignment="1" applyProtection="1">
      <alignment vertical="center"/>
    </xf>
    <xf numFmtId="0" fontId="58" fillId="0" borderId="1" xfId="0" applyFont="1" applyBorder="1" applyAlignment="1" applyProtection="1">
      <alignment horizontal="left" indent="3"/>
    </xf>
    <xf numFmtId="0" fontId="62" fillId="0" borderId="0" xfId="0" applyFont="1" applyFill="1" applyBorder="1" applyAlignment="1" applyProtection="1">
      <alignment vertical="center"/>
    </xf>
    <xf numFmtId="0" fontId="63" fillId="0" borderId="1" xfId="0" applyFont="1" applyBorder="1" applyAlignment="1" applyProtection="1">
      <alignment horizontal="center" vertical="center" wrapText="1"/>
    </xf>
    <xf numFmtId="0" fontId="58" fillId="0" borderId="1" xfId="0" applyFont="1" applyBorder="1" applyAlignment="1" applyProtection="1">
      <alignment vertical="center" wrapText="1"/>
    </xf>
    <xf numFmtId="164" fontId="58" fillId="0" borderId="1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horizontal="right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4" fontId="8" fillId="0" borderId="0" xfId="0" applyNumberFormat="1" applyFont="1" applyAlignment="1" applyProtection="1">
      <protection locked="0"/>
    </xf>
    <xf numFmtId="14" fontId="8" fillId="0" borderId="0" xfId="0" applyNumberFormat="1" applyFont="1" applyAlignment="1" applyProtection="1">
      <alignment horizontal="center" vertical="top"/>
      <protection locked="0"/>
    </xf>
    <xf numFmtId="14" fontId="8" fillId="0" borderId="0" xfId="0" applyNumberFormat="1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4" fontId="58" fillId="2" borderId="1" xfId="0" applyNumberFormat="1" applyFont="1" applyFill="1" applyBorder="1" applyAlignment="1" applyProtection="1">
      <alignment vertical="center"/>
      <protection locked="0"/>
    </xf>
    <xf numFmtId="0" fontId="64" fillId="0" borderId="1" xfId="2" applyFont="1" applyBorder="1"/>
    <xf numFmtId="0" fontId="64" fillId="0" borderId="1" xfId="1" applyFont="1" applyFill="1" applyBorder="1"/>
    <xf numFmtId="0" fontId="37" fillId="0" borderId="0" xfId="0" applyFont="1"/>
    <xf numFmtId="14" fontId="37" fillId="0" borderId="0" xfId="0" applyNumberFormat="1" applyFont="1"/>
    <xf numFmtId="0" fontId="37" fillId="0" borderId="0" xfId="0" applyFont="1" applyFill="1" applyAlignment="1">
      <alignment wrapText="1"/>
    </xf>
    <xf numFmtId="0" fontId="38" fillId="4" borderId="15" xfId="0" applyFont="1" applyFill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/>
    </xf>
    <xf numFmtId="0" fontId="38" fillId="4" borderId="17" xfId="0" applyFont="1" applyFill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164" fontId="37" fillId="0" borderId="12" xfId="0" applyNumberFormat="1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164" fontId="37" fillId="0" borderId="1" xfId="0" applyNumberFormat="1" applyFont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0" fontId="37" fillId="0" borderId="0" xfId="0" applyFont="1" applyBorder="1"/>
    <xf numFmtId="0" fontId="38" fillId="0" borderId="1" xfId="0" applyFont="1" applyBorder="1" applyAlignment="1">
      <alignment vertical="center"/>
    </xf>
    <xf numFmtId="164" fontId="38" fillId="0" borderId="1" xfId="0" applyNumberFormat="1" applyFont="1" applyBorder="1" applyAlignment="1">
      <alignment vertical="center"/>
    </xf>
    <xf numFmtId="0" fontId="40" fillId="0" borderId="0" xfId="0" applyFont="1" applyAlignment="1" applyProtection="1">
      <alignment horizontal="center" vertical="center" wrapText="1"/>
      <protection locked="0"/>
    </xf>
    <xf numFmtId="0" fontId="37" fillId="0" borderId="0" xfId="0" applyFont="1" applyAlignment="1">
      <alignment vertical="center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Protection="1"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 vertical="center"/>
    </xf>
    <xf numFmtId="0" fontId="11" fillId="2" borderId="2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0" fillId="2" borderId="21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14" fontId="5" fillId="0" borderId="13" xfId="0" applyNumberFormat="1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" fontId="8" fillId="0" borderId="22" xfId="0" applyNumberFormat="1" applyFont="1" applyFill="1" applyBorder="1" applyAlignment="1" applyProtection="1">
      <alignment vertical="center"/>
      <protection locked="0"/>
    </xf>
    <xf numFmtId="4" fontId="17" fillId="0" borderId="23" xfId="0" applyNumberFormat="1" applyFont="1" applyFill="1" applyBorder="1" applyAlignment="1" applyProtection="1">
      <alignment vertical="center"/>
    </xf>
    <xf numFmtId="0" fontId="14" fillId="2" borderId="5" xfId="0" quotePrefix="1" applyFont="1" applyFill="1" applyBorder="1" applyAlignment="1" applyProtection="1">
      <alignment horizontal="center" vertical="center" wrapText="1"/>
      <protection locked="0"/>
    </xf>
    <xf numFmtId="0" fontId="14" fillId="2" borderId="16" xfId="0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0" fontId="11" fillId="2" borderId="20" xfId="0" applyFont="1" applyFill="1" applyBorder="1" applyAlignment="1" applyProtection="1">
      <alignment vertical="center" wrapText="1"/>
      <protection locked="0"/>
    </xf>
    <xf numFmtId="14" fontId="40" fillId="2" borderId="13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/>
    <xf numFmtId="0" fontId="0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/>
    <xf numFmtId="14" fontId="0" fillId="0" borderId="13" xfId="0" applyNumberFormat="1" applyFont="1" applyFill="1" applyBorder="1" applyAlignment="1" applyProtection="1">
      <alignment horizontal="left" vertical="center"/>
      <protection locked="0"/>
    </xf>
    <xf numFmtId="0" fontId="40" fillId="2" borderId="7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14" fontId="0" fillId="0" borderId="0" xfId="0" applyNumberFormat="1" applyFill="1" applyBorder="1" applyAlignment="1" applyProtection="1">
      <alignment horizontal="left" vertical="center"/>
      <protection locked="0"/>
    </xf>
    <xf numFmtId="0" fontId="37" fillId="0" borderId="13" xfId="0" applyFont="1" applyBorder="1" applyAlignment="1">
      <alignment vertical="center" wrapText="1"/>
    </xf>
    <xf numFmtId="164" fontId="37" fillId="0" borderId="2" xfId="0" applyNumberFormat="1" applyFont="1" applyBorder="1" applyAlignment="1">
      <alignment vertical="center"/>
    </xf>
    <xf numFmtId="164" fontId="37" fillId="0" borderId="13" xfId="0" applyNumberFormat="1" applyFont="1" applyBorder="1" applyAlignment="1">
      <alignment vertical="center"/>
    </xf>
    <xf numFmtId="0" fontId="38" fillId="4" borderId="15" xfId="0" applyFont="1" applyFill="1" applyBorder="1" applyAlignment="1">
      <alignment vertical="center"/>
    </xf>
    <xf numFmtId="164" fontId="38" fillId="4" borderId="16" xfId="0" applyNumberFormat="1" applyFont="1" applyFill="1" applyBorder="1" applyAlignment="1">
      <alignment vertical="center"/>
    </xf>
    <xf numFmtId="164" fontId="38" fillId="4" borderId="17" xfId="0" applyNumberFormat="1" applyFont="1" applyFill="1" applyBorder="1" applyAlignment="1">
      <alignment vertical="center"/>
    </xf>
    <xf numFmtId="4" fontId="8" fillId="2" borderId="24" xfId="0" applyNumberFormat="1" applyFont="1" applyFill="1" applyBorder="1" applyAlignment="1" applyProtection="1">
      <alignment vertical="center"/>
      <protection locked="0"/>
    </xf>
    <xf numFmtId="4" fontId="17" fillId="0" borderId="17" xfId="0" applyNumberFormat="1" applyFont="1" applyFill="1" applyBorder="1" applyAlignment="1" applyProtection="1">
      <alignment vertical="center"/>
    </xf>
    <xf numFmtId="4" fontId="8" fillId="0" borderId="20" xfId="0" applyNumberFormat="1" applyFont="1" applyFill="1" applyBorder="1" applyAlignment="1" applyProtection="1">
      <alignment vertical="center"/>
      <protection locked="0"/>
    </xf>
    <xf numFmtId="4" fontId="8" fillId="2" borderId="25" xfId="0" applyNumberFormat="1" applyFont="1" applyFill="1" applyBorder="1" applyAlignment="1" applyProtection="1">
      <alignment vertical="center"/>
      <protection locked="0"/>
    </xf>
    <xf numFmtId="4" fontId="17" fillId="0" borderId="16" xfId="0" applyNumberFormat="1" applyFont="1" applyFill="1" applyBorder="1" applyAlignment="1" applyProtection="1">
      <alignment vertical="center"/>
    </xf>
    <xf numFmtId="0" fontId="65" fillId="0" borderId="0" xfId="0" applyFont="1" applyProtection="1"/>
    <xf numFmtId="0" fontId="58" fillId="0" borderId="1" xfId="0" applyFont="1" applyBorder="1" applyAlignment="1" applyProtection="1">
      <alignment horizontal="center" vertical="center" wrapText="1"/>
    </xf>
    <xf numFmtId="0" fontId="66" fillId="0" borderId="0" xfId="0" applyFont="1" applyAlignment="1" applyProtection="1">
      <alignment horizontal="left" indent="1"/>
    </xf>
    <xf numFmtId="0" fontId="66" fillId="0" borderId="0" xfId="0" applyFont="1" applyProtection="1"/>
    <xf numFmtId="0" fontId="58" fillId="0" borderId="1" xfId="0" applyFont="1" applyBorder="1" applyAlignment="1" applyProtection="1">
      <alignment horizontal="right" vertical="center" wrapText="1"/>
    </xf>
    <xf numFmtId="0" fontId="0" fillId="0" borderId="26" xfId="0" applyBorder="1" applyProtection="1"/>
    <xf numFmtId="0" fontId="0" fillId="0" borderId="0" xfId="0" applyBorder="1" applyProtection="1"/>
    <xf numFmtId="166" fontId="67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/>
    <xf numFmtId="0" fontId="4" fillId="0" borderId="27" xfId="0" applyFont="1" applyBorder="1"/>
    <xf numFmtId="165" fontId="38" fillId="4" borderId="1" xfId="0" applyNumberFormat="1" applyFont="1" applyFill="1" applyBorder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38" fillId="4" borderId="1" xfId="0" applyNumberFormat="1" applyFont="1" applyFill="1" applyBorder="1" applyAlignment="1" applyProtection="1">
      <alignment horizontal="left" vertical="center"/>
      <protection locked="0"/>
    </xf>
    <xf numFmtId="0" fontId="68" fillId="0" borderId="0" xfId="0" applyFont="1" applyAlignment="1">
      <alignment horizontal="left" vertical="center"/>
    </xf>
    <xf numFmtId="0" fontId="37" fillId="0" borderId="28" xfId="0" applyFont="1" applyBorder="1" applyAlignment="1"/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78" fillId="0" borderId="0" xfId="0" applyFont="1" applyAlignment="1">
      <alignment horizontal="right"/>
    </xf>
    <xf numFmtId="0" fontId="38" fillId="0" borderId="0" xfId="0" applyFont="1" applyBorder="1" applyAlignment="1">
      <alignment horizontal="left" vertical="center"/>
    </xf>
    <xf numFmtId="164" fontId="38" fillId="0" borderId="0" xfId="0" applyNumberFormat="1" applyFont="1" applyBorder="1" applyAlignment="1">
      <alignment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21" xfId="0" quotePrefix="1" applyFont="1" applyFill="1" applyBorder="1" applyAlignment="1" applyProtection="1">
      <alignment horizontal="center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9" fillId="0" borderId="0" xfId="0" applyFont="1" applyAlignment="1">
      <alignment horizontal="left" vertical="top" wrapText="1"/>
    </xf>
    <xf numFmtId="0" fontId="7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70" fillId="2" borderId="7" xfId="0" applyFont="1" applyFill="1" applyBorder="1" applyAlignment="1">
      <alignment horizontal="center" vertical="center" wrapText="1"/>
    </xf>
    <xf numFmtId="0" fontId="70" fillId="2" borderId="24" xfId="0" applyFont="1" applyFill="1" applyBorder="1" applyAlignment="1">
      <alignment horizontal="center" vertical="center" wrapText="1"/>
    </xf>
    <xf numFmtId="0" fontId="70" fillId="2" borderId="21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 wrapText="1"/>
    </xf>
    <xf numFmtId="0" fontId="37" fillId="2" borderId="7" xfId="0" applyFont="1" applyFill="1" applyBorder="1" applyAlignment="1" applyProtection="1">
      <alignment horizontal="center" vertical="center"/>
      <protection locked="0"/>
    </xf>
    <xf numFmtId="0" fontId="37" fillId="2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4" fontId="37" fillId="0" borderId="1" xfId="0" applyNumberFormat="1" applyFont="1" applyBorder="1" applyAlignment="1">
      <alignment horizontal="center" vertical="center"/>
    </xf>
    <xf numFmtId="0" fontId="37" fillId="0" borderId="1" xfId="0" quotePrefix="1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center"/>
    </xf>
    <xf numFmtId="0" fontId="15" fillId="0" borderId="29" xfId="0" quotePrefix="1" applyFont="1" applyBorder="1" applyAlignment="1" applyProtection="1">
      <alignment horizontal="center" vertical="center"/>
      <protection locked="0"/>
    </xf>
    <xf numFmtId="0" fontId="15" fillId="0" borderId="30" xfId="0" quotePrefix="1" applyFont="1" applyBorder="1" applyAlignment="1" applyProtection="1">
      <alignment horizontal="center" vertical="center"/>
      <protection locked="0"/>
    </xf>
    <xf numFmtId="0" fontId="15" fillId="0" borderId="31" xfId="0" quotePrefix="1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10" fillId="4" borderId="23" xfId="0" applyFont="1" applyFill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left" vertical="center"/>
    </xf>
    <xf numFmtId="0" fontId="16" fillId="0" borderId="30" xfId="0" applyFont="1" applyBorder="1" applyAlignment="1" applyProtection="1">
      <alignment horizontal="left" vertical="center"/>
    </xf>
    <xf numFmtId="0" fontId="16" fillId="0" borderId="36" xfId="0" applyFont="1" applyBorder="1" applyAlignment="1" applyProtection="1">
      <alignment horizontal="left" vertical="center"/>
    </xf>
    <xf numFmtId="0" fontId="11" fillId="2" borderId="37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8" xfId="0" applyFont="1" applyFill="1" applyBorder="1" applyAlignment="1" applyProtection="1">
      <alignment horizontal="center" vertical="center" wrapText="1"/>
      <protection locked="0"/>
    </xf>
    <xf numFmtId="0" fontId="7" fillId="0" borderId="0" xfId="0" quotePrefix="1" applyFont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 vertical="center" wrapText="1"/>
      <protection locked="0"/>
    </xf>
    <xf numFmtId="14" fontId="0" fillId="0" borderId="0" xfId="0" applyNumberFormat="1" applyFont="1" applyAlignment="1" applyProtection="1">
      <alignment horizontal="right" vertical="top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12" fillId="0" borderId="36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0" fontId="13" fillId="0" borderId="42" xfId="0" applyFont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8" fillId="0" borderId="32" xfId="0" quotePrefix="1" applyFont="1" applyBorder="1" applyAlignment="1" applyProtection="1">
      <alignment horizontal="left" vertical="center"/>
    </xf>
    <xf numFmtId="0" fontId="18" fillId="0" borderId="0" xfId="0" quotePrefix="1" applyFont="1" applyBorder="1" applyAlignment="1" applyProtection="1">
      <alignment horizontal="left" vertical="center"/>
    </xf>
    <xf numFmtId="0" fontId="18" fillId="0" borderId="44" xfId="0" quotePrefix="1" applyFont="1" applyBorder="1" applyAlignment="1" applyProtection="1">
      <alignment horizontal="left" vertical="center"/>
    </xf>
    <xf numFmtId="0" fontId="18" fillId="0" borderId="19" xfId="0" quotePrefix="1" applyFont="1" applyBorder="1" applyAlignment="1" applyProtection="1">
      <alignment horizontal="left" vertical="center"/>
    </xf>
    <xf numFmtId="0" fontId="18" fillId="0" borderId="41" xfId="0" quotePrefix="1" applyFont="1" applyBorder="1" applyAlignment="1" applyProtection="1">
      <alignment horizontal="left" vertical="center"/>
    </xf>
    <xf numFmtId="0" fontId="18" fillId="0" borderId="42" xfId="0" quotePrefix="1" applyFont="1" applyBorder="1" applyAlignment="1" applyProtection="1">
      <alignment horizontal="left" vertical="center"/>
    </xf>
    <xf numFmtId="0" fontId="11" fillId="0" borderId="32" xfId="0" applyFont="1" applyBorder="1" applyAlignment="1" applyProtection="1">
      <alignment horizontal="left" vertical="center"/>
      <protection locked="0"/>
    </xf>
    <xf numFmtId="0" fontId="11" fillId="0" borderId="27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left" vertical="center"/>
      <protection locked="0"/>
    </xf>
    <xf numFmtId="0" fontId="11" fillId="0" borderId="46" xfId="0" applyFont="1" applyBorder="1" applyAlignment="1" applyProtection="1">
      <alignment horizontal="left" vertical="center"/>
      <protection locked="0"/>
    </xf>
    <xf numFmtId="0" fontId="3" fillId="0" borderId="41" xfId="0" applyFont="1" applyFill="1" applyBorder="1" applyAlignment="1" applyProtection="1">
      <alignment horizontal="left" vertical="center" wrapText="1"/>
      <protection locked="0"/>
    </xf>
    <xf numFmtId="0" fontId="10" fillId="0" borderId="41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64" fontId="4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71" fillId="0" borderId="0" xfId="0" applyFont="1" applyAlignment="1" applyProtection="1">
      <alignment horizontal="right" wrapText="1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left" vertical="center" wrapText="1"/>
    </xf>
    <xf numFmtId="0" fontId="73" fillId="0" borderId="28" xfId="0" applyFont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4" fontId="58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58" fillId="2" borderId="24" xfId="0" applyNumberFormat="1" applyFont="1" applyFill="1" applyBorder="1" applyAlignment="1" applyProtection="1">
      <alignment horizontal="center" vertical="center" wrapText="1"/>
      <protection locked="0"/>
    </xf>
    <xf numFmtId="4" fontId="58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7" xfId="0" applyFont="1" applyBorder="1" applyAlignment="1" applyProtection="1">
      <alignment horizontal="center" vertical="center" wrapText="1"/>
    </xf>
    <xf numFmtId="0" fontId="58" fillId="0" borderId="24" xfId="0" applyFont="1" applyBorder="1" applyAlignment="1" applyProtection="1">
      <alignment horizontal="center" vertical="center" wrapText="1"/>
    </xf>
    <xf numFmtId="0" fontId="58" fillId="0" borderId="21" xfId="0" applyFont="1" applyBorder="1" applyAlignment="1" applyProtection="1">
      <alignment horizontal="center" vertical="center" wrapText="1"/>
    </xf>
    <xf numFmtId="0" fontId="74" fillId="0" borderId="14" xfId="0" applyFont="1" applyBorder="1" applyAlignment="1" applyProtection="1">
      <alignment horizontal="center"/>
    </xf>
    <xf numFmtId="0" fontId="75" fillId="0" borderId="0" xfId="0" applyFont="1" applyAlignment="1" applyProtection="1">
      <alignment horizontal="left" vertical="top" wrapText="1"/>
      <protection locked="0"/>
    </xf>
    <xf numFmtId="0" fontId="75" fillId="0" borderId="14" xfId="0" applyFont="1" applyBorder="1" applyAlignment="1" applyProtection="1">
      <alignment horizontal="left" vertical="top" wrapText="1"/>
      <protection locked="0"/>
    </xf>
    <xf numFmtId="0" fontId="62" fillId="0" borderId="26" xfId="0" applyFont="1" applyBorder="1" applyAlignment="1" applyProtection="1">
      <alignment horizontal="center" vertical="center" wrapText="1"/>
    </xf>
    <xf numFmtId="0" fontId="62" fillId="0" borderId="47" xfId="0" applyFont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left" wrapText="1"/>
    </xf>
    <xf numFmtId="0" fontId="76" fillId="0" borderId="0" xfId="0" applyFont="1" applyBorder="1" applyAlignment="1" applyProtection="1">
      <alignment horizontal="left" wrapText="1"/>
    </xf>
    <xf numFmtId="0" fontId="32" fillId="0" borderId="0" xfId="0" applyFont="1" applyBorder="1" applyAlignment="1" applyProtection="1">
      <alignment horizontal="left" vertical="center" wrapText="1"/>
    </xf>
    <xf numFmtId="0" fontId="76" fillId="0" borderId="0" xfId="0" applyFont="1" applyBorder="1" applyAlignment="1" applyProtection="1">
      <alignment horizontal="left" vertical="center" wrapText="1"/>
    </xf>
    <xf numFmtId="0" fontId="56" fillId="0" borderId="14" xfId="0" applyFont="1" applyBorder="1" applyAlignment="1" applyProtection="1">
      <alignment horizontal="left" vertical="center" wrapText="1"/>
    </xf>
    <xf numFmtId="0" fontId="56" fillId="0" borderId="0" xfId="0" applyFont="1" applyBorder="1" applyAlignment="1" applyProtection="1">
      <alignment horizontal="left" vertical="center" wrapText="1"/>
    </xf>
    <xf numFmtId="0" fontId="77" fillId="0" borderId="1" xfId="0" applyFont="1" applyBorder="1" applyAlignment="1" applyProtection="1">
      <alignment horizontal="center" vertical="center" wrapText="1"/>
    </xf>
    <xf numFmtId="49" fontId="58" fillId="2" borderId="1" xfId="0" applyNumberFormat="1" applyFont="1" applyFill="1" applyBorder="1" applyAlignment="1" applyProtection="1">
      <alignment horizontal="center" vertical="center"/>
      <protection locked="0"/>
    </xf>
    <xf numFmtId="0" fontId="72" fillId="0" borderId="13" xfId="0" applyFont="1" applyBorder="1" applyAlignment="1" applyProtection="1">
      <alignment horizontal="center" vertical="center" wrapText="1"/>
    </xf>
    <xf numFmtId="0" fontId="72" fillId="0" borderId="2" xfId="0" applyFont="1" applyBorder="1" applyAlignment="1" applyProtection="1">
      <alignment horizontal="center" vertical="center" wrapText="1"/>
    </xf>
    <xf numFmtId="0" fontId="72" fillId="0" borderId="12" xfId="0" applyFont="1" applyBorder="1" applyAlignment="1" applyProtection="1">
      <alignment horizontal="center" vertical="center" wrapText="1"/>
    </xf>
    <xf numFmtId="0" fontId="58" fillId="0" borderId="1" xfId="0" applyFont="1" applyBorder="1" applyAlignment="1" applyProtection="1">
      <alignment horizontal="center" vertical="center" wrapText="1"/>
    </xf>
    <xf numFmtId="0" fontId="35" fillId="0" borderId="1" xfId="0" applyFont="1" applyBorder="1" applyAlignment="1" applyProtection="1">
      <alignment horizontal="center" vertical="center" wrapText="1"/>
    </xf>
    <xf numFmtId="0" fontId="35" fillId="0" borderId="13" xfId="0" applyFont="1" applyBorder="1" applyAlignment="1" applyProtection="1">
      <alignment horizontal="center" vertical="center" wrapText="1"/>
    </xf>
    <xf numFmtId="0" fontId="35" fillId="0" borderId="12" xfId="0" applyFont="1" applyBorder="1" applyAlignment="1" applyProtection="1">
      <alignment horizontal="center" vertical="center" wrapText="1"/>
    </xf>
  </cellXfs>
  <cellStyles count="3">
    <cellStyle name="Normalny" xfId="0" builtinId="0"/>
    <cellStyle name="Normalny 10" xfId="1" xr:uid="{00000000-0005-0000-0000-000001000000}"/>
    <cellStyle name="Normalny 9" xfId="2" xr:uid="{00000000-0005-0000-0000-000002000000}"/>
  </cellStyles>
  <dxfs count="11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/>
        <color rgb="FFC00000"/>
      </font>
    </dxf>
    <dxf>
      <fill>
        <patternFill>
          <bgColor rgb="FFCCECFF"/>
        </patternFill>
      </fill>
    </dxf>
    <dxf>
      <font>
        <b/>
        <i val="0"/>
        <color rgb="FFC00000"/>
      </font>
      <fill>
        <patternFill>
          <bgColor rgb="FFCCECFF"/>
        </patternFill>
      </fill>
    </dxf>
    <dxf>
      <font>
        <color theme="0"/>
      </font>
    </dxf>
    <dxf>
      <font>
        <b/>
        <i val="0"/>
        <color rgb="FFC00000"/>
      </font>
    </dxf>
    <dxf>
      <font>
        <b val="0"/>
        <i val="0"/>
        <color rgb="FFC0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22" fmlaLink="$Z$1" fmlaRange="jednostki!$B$2:$B$89" noThreeD="1" sel="81" val="7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24</xdr:row>
      <xdr:rowOff>171451</xdr:rowOff>
    </xdr:from>
    <xdr:to>
      <xdr:col>10</xdr:col>
      <xdr:colOff>571500</xdr:colOff>
      <xdr:row>27</xdr:row>
      <xdr:rowOff>114300</xdr:rowOff>
    </xdr:to>
    <xdr:cxnSp macro="">
      <xdr:nvCxnSpPr>
        <xdr:cNvPr id="7" name="Łącznik prosty ze strzałką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5353050" y="5095876"/>
          <a:ext cx="1038225" cy="761999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38100</xdr:colOff>
      <xdr:row>6</xdr:row>
      <xdr:rowOff>238125</xdr:rowOff>
    </xdr:from>
    <xdr:to>
      <xdr:col>15</xdr:col>
      <xdr:colOff>257175</xdr:colOff>
      <xdr:row>28</xdr:row>
      <xdr:rowOff>28575</xdr:rowOff>
    </xdr:to>
    <xdr:pic>
      <xdr:nvPicPr>
        <xdr:cNvPr id="3417" name="Obraz 1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1524000"/>
          <a:ext cx="2657475" cy="441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8</xdr:row>
      <xdr:rowOff>9525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11467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133350</xdr:rowOff>
        </xdr:from>
        <xdr:to>
          <xdr:col>3</xdr:col>
          <xdr:colOff>323850</xdr:colOff>
          <xdr:row>1</xdr:row>
          <xdr:rowOff>495300</xdr:rowOff>
        </xdr:to>
        <xdr:sp macro="" textlink="">
          <xdr:nvSpPr>
            <xdr:cNvPr id="2069" name="Drop Dow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33"/>
  <sheetViews>
    <sheetView zoomScale="90" zoomScaleNormal="90" workbookViewId="0">
      <selection sqref="A1:J1"/>
    </sheetView>
  </sheetViews>
  <sheetFormatPr defaultRowHeight="12.75"/>
  <cols>
    <col min="1" max="1" width="7" customWidth="1"/>
    <col min="10" max="10" width="7.140625" customWidth="1"/>
  </cols>
  <sheetData>
    <row r="1" spans="1:10" ht="24" customHeight="1">
      <c r="A1" s="184" t="s">
        <v>68</v>
      </c>
      <c r="B1" s="184"/>
      <c r="C1" s="184"/>
      <c r="D1" s="184"/>
      <c r="E1" s="184"/>
      <c r="F1" s="184"/>
      <c r="G1" s="184"/>
      <c r="H1" s="184"/>
      <c r="I1" s="184"/>
      <c r="J1" s="184"/>
    </row>
    <row r="3" spans="1:10">
      <c r="A3" s="183"/>
      <c r="B3" s="183"/>
      <c r="C3" s="183"/>
      <c r="D3" s="183"/>
      <c r="E3" s="183"/>
      <c r="F3" s="183"/>
      <c r="G3" s="183"/>
      <c r="H3" s="183"/>
      <c r="I3" s="183"/>
      <c r="J3" s="183"/>
    </row>
    <row r="4" spans="1:10" ht="26.25" customHeight="1">
      <c r="A4" s="187" t="s">
        <v>115</v>
      </c>
      <c r="B4" s="188"/>
      <c r="C4" s="188"/>
      <c r="D4" s="188"/>
      <c r="E4" s="188"/>
      <c r="F4" s="188"/>
      <c r="G4" s="188"/>
      <c r="H4" s="188"/>
      <c r="I4" s="188"/>
      <c r="J4" s="189"/>
    </row>
    <row r="7" spans="1:10" ht="30" customHeight="1">
      <c r="A7" s="186" t="s">
        <v>116</v>
      </c>
      <c r="B7" s="186"/>
      <c r="C7" s="186"/>
      <c r="D7" s="186"/>
      <c r="E7" s="186"/>
      <c r="F7" s="186"/>
      <c r="G7" s="186"/>
      <c r="H7" s="186"/>
      <c r="I7" s="186"/>
      <c r="J7" s="186"/>
    </row>
    <row r="8" spans="1:10">
      <c r="A8" s="185" t="s">
        <v>268</v>
      </c>
      <c r="B8" s="185"/>
      <c r="C8" s="185"/>
      <c r="D8" s="185"/>
      <c r="E8" s="185"/>
      <c r="F8" s="185"/>
      <c r="G8" s="185"/>
      <c r="H8" s="185"/>
      <c r="I8" s="185"/>
      <c r="J8" s="185"/>
    </row>
    <row r="9" spans="1:10">
      <c r="A9" s="85" t="s">
        <v>69</v>
      </c>
      <c r="B9" s="185" t="s">
        <v>255</v>
      </c>
      <c r="C9" s="185"/>
      <c r="D9" s="185"/>
      <c r="E9" s="185"/>
      <c r="F9" s="185"/>
      <c r="G9" s="185"/>
      <c r="H9" s="185"/>
      <c r="I9" s="185"/>
      <c r="J9" s="185"/>
    </row>
    <row r="10" spans="1:10">
      <c r="A10" s="85" t="s">
        <v>70</v>
      </c>
      <c r="B10" s="185" t="s">
        <v>263</v>
      </c>
      <c r="C10" s="185"/>
      <c r="D10" s="185"/>
      <c r="E10" s="185"/>
      <c r="F10" s="185"/>
      <c r="G10" s="185"/>
      <c r="H10" s="185"/>
      <c r="I10" s="185"/>
      <c r="J10" s="185"/>
    </row>
    <row r="11" spans="1:10" ht="12.75" customHeight="1">
      <c r="A11" s="85" t="s">
        <v>71</v>
      </c>
      <c r="B11" s="185" t="s">
        <v>283</v>
      </c>
      <c r="C11" s="185"/>
      <c r="D11" s="185"/>
      <c r="E11" s="185"/>
      <c r="F11" s="185"/>
      <c r="G11" s="185"/>
      <c r="H11" s="185"/>
      <c r="I11" s="185"/>
      <c r="J11" s="185"/>
    </row>
    <row r="12" spans="1:10">
      <c r="A12" s="50"/>
      <c r="B12" s="50"/>
      <c r="C12" s="50"/>
      <c r="D12" s="50"/>
      <c r="E12" s="50"/>
      <c r="F12" s="50"/>
      <c r="G12" s="50"/>
      <c r="H12" s="50"/>
      <c r="I12" s="50"/>
      <c r="J12" s="50"/>
    </row>
    <row r="13" spans="1:10">
      <c r="A13" s="185" t="s">
        <v>111</v>
      </c>
      <c r="B13" s="185"/>
      <c r="C13" s="185"/>
      <c r="D13" s="185"/>
      <c r="E13" s="185"/>
      <c r="F13" s="185"/>
      <c r="G13" s="185"/>
      <c r="H13" s="185"/>
      <c r="I13" s="185"/>
      <c r="J13" s="185"/>
    </row>
    <row r="14" spans="1:10">
      <c r="A14" s="85" t="s">
        <v>69</v>
      </c>
      <c r="B14" s="185" t="s">
        <v>108</v>
      </c>
      <c r="C14" s="185"/>
      <c r="D14" s="185"/>
      <c r="E14" s="185"/>
      <c r="F14" s="185"/>
      <c r="G14" s="185"/>
      <c r="H14" s="185"/>
      <c r="I14" s="185"/>
      <c r="J14" s="185"/>
    </row>
    <row r="15" spans="1:10">
      <c r="A15" s="85" t="s">
        <v>70</v>
      </c>
      <c r="B15" s="185" t="s">
        <v>109</v>
      </c>
      <c r="C15" s="185"/>
      <c r="D15" s="185"/>
      <c r="E15" s="185"/>
      <c r="F15" s="185"/>
      <c r="G15" s="185"/>
      <c r="H15" s="185"/>
      <c r="I15" s="185"/>
      <c r="J15" s="185"/>
    </row>
    <row r="16" spans="1:10">
      <c r="A16" s="85" t="s">
        <v>71</v>
      </c>
      <c r="B16" s="185" t="s">
        <v>110</v>
      </c>
      <c r="C16" s="185"/>
      <c r="D16" s="185"/>
      <c r="E16" s="185"/>
      <c r="F16" s="185"/>
      <c r="G16" s="185"/>
      <c r="H16" s="185"/>
      <c r="I16" s="185"/>
      <c r="J16" s="185"/>
    </row>
    <row r="17" spans="1:10">
      <c r="A17" s="85" t="s">
        <v>73</v>
      </c>
      <c r="B17" s="185" t="s">
        <v>112</v>
      </c>
      <c r="C17" s="185"/>
      <c r="D17" s="185"/>
      <c r="E17" s="185"/>
      <c r="F17" s="185"/>
      <c r="G17" s="185"/>
      <c r="H17" s="185"/>
      <c r="I17" s="185"/>
      <c r="J17" s="185"/>
    </row>
    <row r="18" spans="1:10">
      <c r="A18" s="50"/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26.25" customHeight="1">
      <c r="A19" s="180" t="s">
        <v>269</v>
      </c>
      <c r="B19" s="180"/>
      <c r="C19" s="180"/>
      <c r="D19" s="180"/>
      <c r="E19" s="180"/>
      <c r="F19" s="180"/>
      <c r="G19" s="180"/>
      <c r="H19" s="180"/>
      <c r="I19" s="180"/>
      <c r="J19" s="180"/>
    </row>
    <row r="20" spans="1:10">
      <c r="A20" s="168" t="s">
        <v>69</v>
      </c>
      <c r="B20" s="181" t="s">
        <v>264</v>
      </c>
      <c r="C20" s="181"/>
      <c r="D20" s="181"/>
      <c r="E20" s="181"/>
      <c r="F20" s="181"/>
      <c r="G20" s="181"/>
      <c r="H20" s="181"/>
      <c r="I20" s="181"/>
      <c r="J20" s="181"/>
    </row>
    <row r="21" spans="1:10">
      <c r="A21" s="168" t="s">
        <v>70</v>
      </c>
      <c r="B21" s="181" t="s">
        <v>72</v>
      </c>
      <c r="C21" s="181"/>
      <c r="D21" s="181"/>
      <c r="E21" s="181"/>
      <c r="F21" s="181"/>
      <c r="G21" s="181"/>
      <c r="H21" s="181"/>
      <c r="I21" s="181"/>
      <c r="J21" s="181"/>
    </row>
    <row r="22" spans="1:10">
      <c r="A22" s="168" t="s">
        <v>71</v>
      </c>
      <c r="B22" s="181" t="s">
        <v>76</v>
      </c>
      <c r="C22" s="181"/>
      <c r="D22" s="181"/>
      <c r="E22" s="181"/>
      <c r="F22" s="181"/>
      <c r="G22" s="181"/>
      <c r="H22" s="181"/>
      <c r="I22" s="181"/>
      <c r="J22" s="181"/>
    </row>
    <row r="23" spans="1:10">
      <c r="A23" s="168" t="s">
        <v>73</v>
      </c>
      <c r="B23" s="181" t="s">
        <v>265</v>
      </c>
      <c r="C23" s="181"/>
      <c r="D23" s="181"/>
      <c r="E23" s="181"/>
      <c r="F23" s="181"/>
      <c r="G23" s="181"/>
      <c r="H23" s="181"/>
      <c r="I23" s="181"/>
      <c r="J23" s="181"/>
    </row>
    <row r="24" spans="1:10" ht="39" customHeight="1">
      <c r="A24" s="168" t="s">
        <v>74</v>
      </c>
      <c r="B24" s="179" t="s">
        <v>270</v>
      </c>
      <c r="C24" s="179"/>
      <c r="D24" s="179"/>
      <c r="E24" s="179"/>
      <c r="F24" s="179"/>
      <c r="G24" s="179"/>
      <c r="H24" s="179"/>
      <c r="I24" s="179"/>
      <c r="J24" s="179"/>
    </row>
    <row r="25" spans="1:10" ht="24.75" customHeight="1">
      <c r="A25" s="168" t="s">
        <v>75</v>
      </c>
      <c r="B25" s="182" t="s">
        <v>266</v>
      </c>
      <c r="C25" s="182"/>
      <c r="D25" s="182"/>
      <c r="E25" s="182"/>
      <c r="F25" s="182"/>
      <c r="G25" s="182"/>
      <c r="H25" s="182"/>
      <c r="I25" s="182"/>
      <c r="J25" s="182"/>
    </row>
    <row r="27" spans="1:10" ht="27" customHeight="1">
      <c r="A27" s="179" t="s">
        <v>81</v>
      </c>
      <c r="B27" s="179"/>
      <c r="C27" s="179"/>
      <c r="D27" s="179"/>
      <c r="E27" s="179"/>
      <c r="F27" s="179"/>
      <c r="G27" s="179"/>
      <c r="H27" s="179"/>
      <c r="I27" s="179"/>
      <c r="J27" s="179"/>
    </row>
    <row r="28" spans="1:10">
      <c r="A28" s="49"/>
      <c r="B28" s="49"/>
      <c r="C28" s="49"/>
      <c r="D28" s="49"/>
      <c r="E28" s="49"/>
      <c r="F28" s="49"/>
      <c r="G28" s="49"/>
      <c r="H28" s="49"/>
      <c r="I28" s="49"/>
      <c r="J28" s="49"/>
    </row>
    <row r="29" spans="1:10" ht="28.5" customHeight="1">
      <c r="A29" s="179" t="s">
        <v>262</v>
      </c>
      <c r="B29" s="179"/>
      <c r="C29" s="179"/>
      <c r="D29" s="179"/>
      <c r="E29" s="179"/>
      <c r="F29" s="179"/>
      <c r="G29" s="179"/>
      <c r="H29" s="179"/>
      <c r="I29" s="179"/>
      <c r="J29" s="179"/>
    </row>
    <row r="31" spans="1:10">
      <c r="A31" s="179" t="s">
        <v>267</v>
      </c>
      <c r="B31" s="179"/>
      <c r="C31" s="179"/>
      <c r="D31" s="179"/>
      <c r="E31" s="179"/>
      <c r="F31" s="179"/>
      <c r="G31" s="179"/>
      <c r="H31" s="179"/>
      <c r="I31" s="179"/>
      <c r="J31" s="179"/>
    </row>
    <row r="33" spans="1:10" ht="32.25" customHeight="1">
      <c r="A33" s="179" t="s">
        <v>284</v>
      </c>
      <c r="B33" s="179"/>
      <c r="C33" s="179"/>
      <c r="D33" s="179"/>
      <c r="E33" s="179"/>
      <c r="F33" s="179"/>
      <c r="G33" s="179"/>
      <c r="H33" s="179"/>
      <c r="I33" s="179"/>
      <c r="J33" s="179"/>
    </row>
  </sheetData>
  <customSheetViews>
    <customSheetView guid="{31B10AD8-2888-4240-B827-0BF9A6B58318}">
      <selection activeCell="C19" sqref="C19"/>
      <pageMargins left="0.7" right="0.7" top="0.75" bottom="0.75" header="0.3" footer="0.3"/>
      <pageSetup paperSize="9" scale="66" orientation="portrait" r:id="rId1"/>
    </customSheetView>
  </customSheetViews>
  <mergeCells count="24">
    <mergeCell ref="A3:J3"/>
    <mergeCell ref="A29:J29"/>
    <mergeCell ref="A1:J1"/>
    <mergeCell ref="A8:J8"/>
    <mergeCell ref="A27:J27"/>
    <mergeCell ref="B9:J9"/>
    <mergeCell ref="B10:J10"/>
    <mergeCell ref="B16:J16"/>
    <mergeCell ref="B17:J17"/>
    <mergeCell ref="A7:J7"/>
    <mergeCell ref="A4:J4"/>
    <mergeCell ref="A13:J13"/>
    <mergeCell ref="B14:J14"/>
    <mergeCell ref="B15:J15"/>
    <mergeCell ref="B11:J11"/>
    <mergeCell ref="A33:J33"/>
    <mergeCell ref="A19:J19"/>
    <mergeCell ref="B20:J20"/>
    <mergeCell ref="B21:J21"/>
    <mergeCell ref="B22:J22"/>
    <mergeCell ref="B23:J23"/>
    <mergeCell ref="B24:J24"/>
    <mergeCell ref="B25:J25"/>
    <mergeCell ref="A31:J31"/>
  </mergeCells>
  <pageMargins left="0.51181102362204722" right="0.51181102362204722" top="0.94488188976377963" bottom="0.74803149606299213" header="0.31496062992125984" footer="0.31496062992125984"/>
  <pageSetup paperSize="9" scale="65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4"/>
  <sheetViews>
    <sheetView zoomScaleNormal="100" workbookViewId="0"/>
  </sheetViews>
  <sheetFormatPr defaultColWidth="9.140625" defaultRowHeight="12.75" outlineLevelRow="2"/>
  <cols>
    <col min="1" max="1" width="3.140625" style="51" customWidth="1"/>
    <col min="2" max="2" width="5.140625" style="51" customWidth="1"/>
    <col min="3" max="3" width="65" style="51" customWidth="1"/>
    <col min="4" max="5" width="14.7109375" style="51" customWidth="1"/>
    <col min="6" max="6" width="17.85546875" style="51" customWidth="1"/>
    <col min="7" max="9" width="14.7109375" style="51" customWidth="1"/>
    <col min="10" max="16384" width="9.140625" style="51"/>
  </cols>
  <sheetData>
    <row r="1" spans="2:9" ht="15.75">
      <c r="C1" s="52" t="s">
        <v>82</v>
      </c>
      <c r="I1" s="171" t="s">
        <v>281</v>
      </c>
    </row>
    <row r="2" spans="2:9">
      <c r="E2" s="53" t="s">
        <v>83</v>
      </c>
      <c r="F2" s="278"/>
      <c r="G2" s="278"/>
      <c r="H2" s="278"/>
      <c r="I2" s="54"/>
    </row>
    <row r="3" spans="2:9" ht="15">
      <c r="C3" s="55" t="str">
        <f>'DANE ZBIORCZO'!B7</f>
        <v>Gmina Strzelce Opolskie</v>
      </c>
      <c r="E3" s="160" t="str">
        <f>MID('DANE ZBIORCZO'!B8,1,2)</f>
        <v>16</v>
      </c>
      <c r="F3" s="160" t="str">
        <f>MID('DANE ZBIORCZO'!B8,3,2)</f>
        <v>11</v>
      </c>
      <c r="G3" s="160" t="str">
        <f>MID('DANE ZBIORCZO'!B8,5,2)</f>
        <v>05</v>
      </c>
      <c r="H3" s="160" t="str">
        <f>MID('DANE ZBIORCZO'!B8,7,1)</f>
        <v>3</v>
      </c>
      <c r="I3" s="56"/>
    </row>
    <row r="4" spans="2:9" ht="15">
      <c r="C4" s="57" t="s">
        <v>25</v>
      </c>
      <c r="D4" s="58"/>
      <c r="E4" s="57" t="s">
        <v>189</v>
      </c>
      <c r="F4" s="57" t="s">
        <v>84</v>
      </c>
      <c r="G4" s="57" t="s">
        <v>85</v>
      </c>
      <c r="H4" s="57" t="s">
        <v>86</v>
      </c>
      <c r="I4" s="56"/>
    </row>
    <row r="5" spans="2:9" ht="15">
      <c r="E5" s="59"/>
    </row>
    <row r="6" spans="2:9" ht="15.75">
      <c r="C6" s="42"/>
      <c r="E6" s="59"/>
    </row>
    <row r="7" spans="2:9" ht="15.75">
      <c r="C7" s="61" t="str">
        <f>"A. Uszczegółowienie danych dot. zobowiązań wykazanych w cz. A, wierszu E.2. i E.2.1. sprawozdania Rb-Z [*] wg stanu na "&amp;TEXT('DANE ZBIORCZO'!B6,"dd.mm.rrrr")&amp;" (na podstawie § 10 ust. 6 rozp.)"</f>
        <v>A. Uszczegółowienie danych dot. zobowiązań wykazanych w cz. A, wierszu E.2. i E.2.1. sprawozdania Rb-Z [*] wg stanu na 31.12.2019 r. (na podstawie § 10 ust. 6 rozp.)</v>
      </c>
    </row>
    <row r="8" spans="2:9" ht="19.5" customHeight="1">
      <c r="C8" s="61"/>
    </row>
    <row r="9" spans="2:9" ht="38.25">
      <c r="B9" s="62" t="s">
        <v>41</v>
      </c>
      <c r="C9" s="62" t="s">
        <v>42</v>
      </c>
      <c r="D9" s="63" t="s">
        <v>87</v>
      </c>
      <c r="E9" s="64" t="s">
        <v>88</v>
      </c>
    </row>
    <row r="10" spans="2:9">
      <c r="B10" s="65"/>
      <c r="C10" s="66" t="s">
        <v>43</v>
      </c>
      <c r="D10" s="67">
        <f>+SUM(D11:D22)</f>
        <v>13706365.49</v>
      </c>
      <c r="E10" s="67">
        <f>+SUM(E11:E22)</f>
        <v>0</v>
      </c>
      <c r="H10" s="60"/>
    </row>
    <row r="11" spans="2:9" ht="38.25">
      <c r="B11" s="68">
        <v>1</v>
      </c>
      <c r="C11" s="69" t="s">
        <v>89</v>
      </c>
      <c r="D11" s="92">
        <v>13706365.49</v>
      </c>
      <c r="E11" s="92">
        <v>0</v>
      </c>
    </row>
    <row r="12" spans="2:9" ht="25.5">
      <c r="B12" s="68">
        <f>+B11+1</f>
        <v>2</v>
      </c>
      <c r="C12" s="69" t="s">
        <v>90</v>
      </c>
      <c r="D12" s="92"/>
      <c r="E12" s="92">
        <v>0</v>
      </c>
    </row>
    <row r="13" spans="2:9">
      <c r="B13" s="68">
        <f>+B12+1</f>
        <v>3</v>
      </c>
      <c r="C13" s="69" t="s">
        <v>91</v>
      </c>
      <c r="D13" s="92">
        <v>0</v>
      </c>
      <c r="E13" s="92">
        <v>0</v>
      </c>
    </row>
    <row r="14" spans="2:9">
      <c r="B14" s="68">
        <f>+B13+1</f>
        <v>4</v>
      </c>
      <c r="C14" s="69" t="s">
        <v>92</v>
      </c>
      <c r="D14" s="92">
        <v>0</v>
      </c>
      <c r="E14" s="92">
        <v>0</v>
      </c>
    </row>
    <row r="15" spans="2:9" ht="25.5">
      <c r="B15" s="68">
        <f t="shared" ref="B15:B20" si="0">+B14+1</f>
        <v>5</v>
      </c>
      <c r="C15" s="69" t="s">
        <v>93</v>
      </c>
      <c r="D15" s="92">
        <v>0</v>
      </c>
      <c r="E15" s="92">
        <v>0</v>
      </c>
    </row>
    <row r="16" spans="2:9" ht="38.25" customHeight="1">
      <c r="B16" s="68">
        <f t="shared" si="0"/>
        <v>6</v>
      </c>
      <c r="C16" s="69" t="s">
        <v>94</v>
      </c>
      <c r="D16" s="92">
        <v>0</v>
      </c>
      <c r="E16" s="92">
        <v>0</v>
      </c>
    </row>
    <row r="17" spans="1:11">
      <c r="B17" s="68">
        <f t="shared" si="0"/>
        <v>7</v>
      </c>
      <c r="C17" s="70" t="s">
        <v>95</v>
      </c>
      <c r="D17" s="92">
        <v>0</v>
      </c>
      <c r="E17" s="92">
        <v>0</v>
      </c>
      <c r="F17" s="281" t="str">
        <f>IF(SUM(D17:D22)=D29,"OK.","Suma pozycji od nr 7 do 12 powinna być zgodna z komórką B29 w części B.Ankieta MF. Proszę sprawdzić poprawność danych lub wyjaśnić różnicę")</f>
        <v>OK.</v>
      </c>
      <c r="G17" s="279" t="str">
        <f>IF(F17="OK."," ","WYJAŚNIENIE:")</f>
        <v xml:space="preserve"> </v>
      </c>
      <c r="H17" s="279"/>
      <c r="I17" s="279"/>
    </row>
    <row r="18" spans="1:11" ht="15" customHeight="1">
      <c r="B18" s="68">
        <f t="shared" si="0"/>
        <v>8</v>
      </c>
      <c r="C18" s="69" t="s">
        <v>96</v>
      </c>
      <c r="D18" s="92">
        <v>0</v>
      </c>
      <c r="E18" s="92">
        <v>0</v>
      </c>
      <c r="F18" s="281"/>
      <c r="G18" s="279"/>
      <c r="H18" s="279"/>
      <c r="I18" s="279"/>
    </row>
    <row r="19" spans="1:11">
      <c r="B19" s="68">
        <f t="shared" si="0"/>
        <v>9</v>
      </c>
      <c r="C19" s="69" t="s">
        <v>240</v>
      </c>
      <c r="D19" s="92">
        <v>0</v>
      </c>
      <c r="E19" s="92">
        <v>0</v>
      </c>
      <c r="F19" s="281"/>
      <c r="G19" s="279"/>
      <c r="H19" s="279"/>
      <c r="I19" s="279"/>
    </row>
    <row r="20" spans="1:11" ht="25.5">
      <c r="B20" s="68">
        <f t="shared" si="0"/>
        <v>10</v>
      </c>
      <c r="C20" s="69" t="s">
        <v>241</v>
      </c>
      <c r="D20" s="92">
        <v>0</v>
      </c>
      <c r="E20" s="92">
        <v>0</v>
      </c>
      <c r="F20" s="281"/>
      <c r="G20" s="279"/>
      <c r="H20" s="279"/>
      <c r="I20" s="279"/>
    </row>
    <row r="21" spans="1:11" ht="38.25">
      <c r="B21" s="68">
        <f>+B20+1</f>
        <v>11</v>
      </c>
      <c r="C21" s="69" t="s">
        <v>97</v>
      </c>
      <c r="D21" s="92">
        <v>0</v>
      </c>
      <c r="E21" s="92">
        <v>0</v>
      </c>
      <c r="F21" s="281"/>
      <c r="G21" s="279"/>
      <c r="H21" s="279"/>
      <c r="I21" s="279"/>
    </row>
    <row r="22" spans="1:11">
      <c r="B22" s="68">
        <f>+B21+1</f>
        <v>12</v>
      </c>
      <c r="C22" s="69" t="s">
        <v>98</v>
      </c>
      <c r="D22" s="92">
        <v>0</v>
      </c>
      <c r="E22" s="92">
        <v>0</v>
      </c>
      <c r="F22" s="282"/>
      <c r="G22" s="280"/>
      <c r="H22" s="280"/>
      <c r="I22" s="280"/>
    </row>
    <row r="23" spans="1:11">
      <c r="A23" s="71"/>
      <c r="B23" s="71"/>
      <c r="C23" s="72" t="s">
        <v>99</v>
      </c>
      <c r="D23" s="290" t="s">
        <v>289</v>
      </c>
      <c r="E23" s="290"/>
      <c r="F23" s="290"/>
      <c r="G23" s="290"/>
      <c r="H23" s="290"/>
      <c r="I23" s="290"/>
    </row>
    <row r="24" spans="1:11">
      <c r="A24" s="71"/>
      <c r="B24" s="71"/>
    </row>
    <row r="25" spans="1:11">
      <c r="A25" s="58"/>
      <c r="B25" s="58"/>
      <c r="C25" s="73" t="s">
        <v>100</v>
      </c>
    </row>
    <row r="26" spans="1:11" ht="15.75">
      <c r="C26" s="74"/>
      <c r="D26" s="74"/>
      <c r="E26" s="74"/>
      <c r="F26" s="74"/>
      <c r="G26" s="74"/>
      <c r="H26" s="74"/>
      <c r="I26" s="74"/>
    </row>
    <row r="27" spans="1:11" ht="15.75">
      <c r="C27" s="153" t="s">
        <v>101</v>
      </c>
      <c r="D27" s="74"/>
    </row>
    <row r="28" spans="1:11" ht="15.75" outlineLevel="1">
      <c r="C28" s="61" t="str">
        <f>"I. Zobowiązania finansowe, które wykazują ekonomiczne podobieństwo do kredytu/pożyczki STAN na "&amp;TEXT('DANE ZBIORCZO'!B6,"dd.mm.rrrr")&amp;""</f>
        <v>I. Zobowiązania finansowe, które wykazują ekonomiczne podobieństwo do kredytu/pożyczki STAN na 31.12.2019 r.</v>
      </c>
    </row>
    <row r="29" spans="1:11" ht="15" outlineLevel="2">
      <c r="A29" s="75"/>
      <c r="B29" s="75"/>
      <c r="C29" s="76" t="s">
        <v>249</v>
      </c>
      <c r="D29" s="92">
        <v>0</v>
      </c>
      <c r="J29" s="77"/>
      <c r="K29" s="77"/>
    </row>
    <row r="30" spans="1:11" ht="16.5" customHeight="1" outlineLevel="2">
      <c r="A30" s="75"/>
      <c r="B30" s="75"/>
      <c r="C30" s="78" t="s">
        <v>250</v>
      </c>
      <c r="D30" s="92">
        <v>0</v>
      </c>
      <c r="E30" s="155" t="str">
        <f>IF(D17=D30,"OK.","Kwota obligacji jest niezgodna z kwotą podaną w części A, poz. 7. Proszę sprawdzić poprawność danych lub wyjaśnić różnicę")</f>
        <v>OK.</v>
      </c>
      <c r="F30" s="156"/>
      <c r="J30" s="77"/>
      <c r="K30" s="77"/>
    </row>
    <row r="31" spans="1:11" ht="26.25" customHeight="1" outlineLevel="2">
      <c r="A31" s="75"/>
      <c r="B31" s="75"/>
      <c r="C31" s="157" t="s">
        <v>99</v>
      </c>
      <c r="D31" s="272" t="s">
        <v>289</v>
      </c>
      <c r="E31" s="273"/>
      <c r="F31" s="273"/>
      <c r="G31" s="273"/>
      <c r="H31" s="273"/>
      <c r="I31" s="274"/>
      <c r="J31" s="79"/>
      <c r="K31" s="79"/>
    </row>
    <row r="32" spans="1:11" ht="66" customHeight="1" outlineLevel="2">
      <c r="C32" s="283" t="s">
        <v>253</v>
      </c>
      <c r="D32" s="284"/>
      <c r="E32" s="284"/>
      <c r="F32" s="284"/>
      <c r="G32" s="284"/>
      <c r="H32" s="284"/>
      <c r="I32" s="284"/>
    </row>
    <row r="33" spans="3:9" ht="24" customHeight="1" outlineLevel="2">
      <c r="C33" s="285" t="s">
        <v>254</v>
      </c>
      <c r="D33" s="286"/>
      <c r="E33" s="286"/>
      <c r="F33" s="286"/>
      <c r="G33" s="286"/>
      <c r="H33" s="286"/>
      <c r="I33" s="286"/>
    </row>
    <row r="34" spans="3:9" outlineLevel="1"/>
    <row r="35" spans="3:9" ht="25.5" customHeight="1" outlineLevel="1">
      <c r="C35" s="287" t="str">
        <f>"II. Zadłużenie jednostek samorządu terytorialnego zaciągnięte w pozabankowych instytucjach finansowych tzw. parabankach STAN na "&amp;TEXT('DANE ZBIORCZO'!B6,"dd.mm.rrrr")&amp;""</f>
        <v>II. Zadłużenie jednostek samorządu terytorialnego zaciągnięte w pozabankowych instytucjach finansowych tzw. parabankach STAN na 31.12.2019 r.</v>
      </c>
      <c r="D35" s="287"/>
      <c r="E35" s="287"/>
      <c r="F35" s="287"/>
      <c r="G35" s="287"/>
      <c r="H35" s="288"/>
      <c r="I35" s="288"/>
    </row>
    <row r="36" spans="3:9" ht="48" customHeight="1" outlineLevel="2">
      <c r="C36" s="289" t="s">
        <v>103</v>
      </c>
      <c r="D36" s="291" t="s">
        <v>104</v>
      </c>
      <c r="E36" s="294" t="s">
        <v>251</v>
      </c>
      <c r="F36" s="295" t="s">
        <v>105</v>
      </c>
      <c r="G36" s="296" t="s">
        <v>252</v>
      </c>
      <c r="H36" s="158"/>
      <c r="I36" s="159"/>
    </row>
    <row r="37" spans="3:9" ht="60" customHeight="1" outlineLevel="2">
      <c r="C37" s="289"/>
      <c r="D37" s="292"/>
      <c r="E37" s="294"/>
      <c r="F37" s="295"/>
      <c r="G37" s="297"/>
    </row>
    <row r="38" spans="3:9" outlineLevel="2">
      <c r="C38" s="289"/>
      <c r="D38" s="293"/>
      <c r="E38" s="275" t="s">
        <v>38</v>
      </c>
      <c r="F38" s="276"/>
      <c r="G38" s="277"/>
    </row>
    <row r="39" spans="3:9" outlineLevel="2">
      <c r="C39" s="80">
        <v>1</v>
      </c>
      <c r="D39" s="80">
        <v>2</v>
      </c>
      <c r="E39" s="80">
        <v>3</v>
      </c>
      <c r="F39" s="80">
        <v>4</v>
      </c>
      <c r="G39" s="80">
        <v>5</v>
      </c>
    </row>
    <row r="40" spans="3:9" outlineLevel="2">
      <c r="C40" s="81" t="s">
        <v>39</v>
      </c>
      <c r="D40" s="154" t="s">
        <v>40</v>
      </c>
      <c r="E40" s="82">
        <f>+SUM(E41:E47)</f>
        <v>0</v>
      </c>
      <c r="F40" s="82">
        <f>+SUM(F41:F47)</f>
        <v>0</v>
      </c>
      <c r="G40" s="82">
        <f>+SUM(G41:G47)</f>
        <v>0</v>
      </c>
    </row>
    <row r="41" spans="3:9" outlineLevel="2">
      <c r="C41" s="92"/>
      <c r="D41" s="92"/>
      <c r="E41" s="92"/>
      <c r="F41" s="92"/>
      <c r="G41" s="92"/>
    </row>
    <row r="42" spans="3:9" outlineLevel="2">
      <c r="C42" s="92"/>
      <c r="D42" s="92"/>
      <c r="E42" s="92"/>
      <c r="F42" s="92"/>
      <c r="G42" s="92"/>
    </row>
    <row r="43" spans="3:9" outlineLevel="2">
      <c r="C43" s="92"/>
      <c r="D43" s="92"/>
      <c r="E43" s="92"/>
      <c r="F43" s="92"/>
      <c r="G43" s="92"/>
    </row>
    <row r="44" spans="3:9" outlineLevel="2">
      <c r="C44" s="92"/>
      <c r="D44" s="92"/>
      <c r="E44" s="92"/>
      <c r="F44" s="92"/>
      <c r="G44" s="92"/>
    </row>
    <row r="45" spans="3:9" outlineLevel="2">
      <c r="C45" s="92"/>
      <c r="D45" s="92"/>
      <c r="E45" s="92"/>
      <c r="F45" s="92"/>
      <c r="G45" s="92"/>
    </row>
    <row r="46" spans="3:9" outlineLevel="2">
      <c r="C46" s="92"/>
      <c r="D46" s="92"/>
      <c r="E46" s="92"/>
      <c r="F46" s="92"/>
      <c r="G46" s="92"/>
    </row>
    <row r="47" spans="3:9" outlineLevel="2">
      <c r="C47" s="92"/>
      <c r="D47" s="92"/>
      <c r="E47" s="92"/>
      <c r="F47" s="92"/>
      <c r="G47" s="92"/>
    </row>
    <row r="48" spans="3:9" ht="18.75" customHeight="1" outlineLevel="2">
      <c r="C48" s="73" t="s">
        <v>260</v>
      </c>
    </row>
    <row r="51" spans="3:8" ht="15">
      <c r="C51" s="83" t="s">
        <v>44</v>
      </c>
      <c r="D51" s="141">
        <f>'DANE ZBIORCZO'!B25</f>
        <v>43881</v>
      </c>
      <c r="F51" s="269" t="str">
        <f>'DANE ZBIORCZO'!C34</f>
        <v>Tadeusz Goc</v>
      </c>
      <c r="G51" s="270"/>
      <c r="H51" s="271"/>
    </row>
    <row r="52" spans="3:8" ht="15">
      <c r="C52" s="83" t="s">
        <v>45</v>
      </c>
      <c r="D52" s="140" t="str">
        <f>'DANE ZBIORCZO'!B26</f>
        <v>Renata Janczura</v>
      </c>
      <c r="F52" s="268"/>
      <c r="G52" s="268"/>
      <c r="H52" s="268"/>
    </row>
    <row r="53" spans="3:8">
      <c r="C53" s="83" t="s">
        <v>47</v>
      </c>
      <c r="D53" s="140" t="str">
        <f>'DANE ZBIORCZO'!B27</f>
        <v>77/404 93 28</v>
      </c>
      <c r="G53" s="58" t="s">
        <v>46</v>
      </c>
    </row>
    <row r="54" spans="3:8">
      <c r="G54" s="58" t="s">
        <v>48</v>
      </c>
    </row>
  </sheetData>
  <customSheetViews>
    <customSheetView guid="{31B10AD8-2888-4240-B827-0BF9A6B58318}">
      <selection activeCell="C21" sqref="C21"/>
      <rowBreaks count="1" manualBreakCount="1">
        <brk id="34" max="16383" man="1"/>
      </rowBreaks>
      <pageMargins left="0.35433070866141736" right="0.23622047244094491" top="0.23622047244094491" bottom="3.937007874015748E-2" header="0" footer="0"/>
      <pageSetup paperSize="9" scale="75" pageOrder="overThenDown" orientation="landscape" blackAndWhite="1" r:id="rId1"/>
      <headerFooter alignWithMargins="0"/>
    </customSheetView>
  </customSheetViews>
  <mergeCells count="16">
    <mergeCell ref="F52:H52"/>
    <mergeCell ref="F51:H51"/>
    <mergeCell ref="D31:I31"/>
    <mergeCell ref="E38:G38"/>
    <mergeCell ref="F2:H2"/>
    <mergeCell ref="G17:I22"/>
    <mergeCell ref="F17:F22"/>
    <mergeCell ref="C32:I32"/>
    <mergeCell ref="C33:I33"/>
    <mergeCell ref="C35:I35"/>
    <mergeCell ref="C36:C38"/>
    <mergeCell ref="D23:I23"/>
    <mergeCell ref="D36:D38"/>
    <mergeCell ref="E36:E37"/>
    <mergeCell ref="F36:F37"/>
    <mergeCell ref="G36:G37"/>
  </mergeCells>
  <conditionalFormatting sqref="J29:K31">
    <cfRule type="cellIs" dxfId="8" priority="9" stopIfTrue="1" operator="notEqual">
      <formula>"OK."</formula>
    </cfRule>
  </conditionalFormatting>
  <conditionalFormatting sqref="E11:E12">
    <cfRule type="expression" dxfId="7" priority="8" stopIfTrue="1">
      <formula>"d29&gt;c29"</formula>
    </cfRule>
  </conditionalFormatting>
  <conditionalFormatting sqref="F17:F22">
    <cfRule type="containsText" dxfId="6" priority="4" stopIfTrue="1" operator="containsText" text="OK.">
      <formula>NOT(ISERROR(SEARCH("OK.",F17)))</formula>
    </cfRule>
    <cfRule type="cellIs" dxfId="5" priority="7" stopIfTrue="1" operator="notEqual">
      <formula>"OK."</formula>
    </cfRule>
  </conditionalFormatting>
  <conditionalFormatting sqref="G17:I22">
    <cfRule type="cellIs" dxfId="4" priority="6" stopIfTrue="1" operator="equal">
      <formula>"WYJAŚNIENIE:"</formula>
    </cfRule>
  </conditionalFormatting>
  <conditionalFormatting sqref="F2:H2">
    <cfRule type="cellIs" dxfId="3" priority="5" stopIfTrue="1" operator="notEqual">
      <formula>"OK."</formula>
    </cfRule>
  </conditionalFormatting>
  <conditionalFormatting sqref="F30">
    <cfRule type="cellIs" dxfId="2" priority="3" stopIfTrue="1" operator="notEqual">
      <formula>"OK."</formula>
    </cfRule>
  </conditionalFormatting>
  <conditionalFormatting sqref="E30">
    <cfRule type="cellIs" dxfId="1" priority="2" stopIfTrue="1" operator="notEqual">
      <formula>"OK."</formula>
    </cfRule>
  </conditionalFormatting>
  <conditionalFormatting sqref="E13:E22">
    <cfRule type="expression" dxfId="0" priority="1" stopIfTrue="1">
      <formula>"d29&gt;c29"</formula>
    </cfRule>
  </conditionalFormatting>
  <dataValidations count="3">
    <dataValidation type="textLength" operator="greaterThanOrEqual" allowBlank="1" showInputMessage="1" showErrorMessage="1" sqref="C41:D47" xr:uid="{00000000-0002-0000-0900-000000000000}">
      <formula1>1</formula1>
    </dataValidation>
    <dataValidation type="decimal" operator="greaterThanOrEqual" allowBlank="1" showInputMessage="1" showErrorMessage="1" sqref="D29 E41:G47 D11:D22" xr:uid="{00000000-0002-0000-0900-000001000000}">
      <formula1>0</formula1>
    </dataValidation>
    <dataValidation type="decimal" operator="lessThanOrEqual" showInputMessage="1" showErrorMessage="1" error="zobowiązania krótkoterminowe nie mogą być wyższe niż zobowiązania ogółem" sqref="E11:E22" xr:uid="{00000000-0002-0000-0900-000002000000}">
      <formula1>D11</formula1>
    </dataValidation>
  </dataValidations>
  <pageMargins left="0.35433070866141736" right="0.23622047244094491" top="0.23622047244094491" bottom="3.937007874015748E-2" header="0" footer="0"/>
  <pageSetup paperSize="9" scale="75" pageOrder="overThenDown" orientation="landscape" blackAndWhite="1" r:id="rId2"/>
  <headerFooter alignWithMargins="0"/>
  <rowBreaks count="1" manualBreakCount="1">
    <brk id="3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89"/>
  <sheetViews>
    <sheetView workbookViewId="0">
      <selection activeCell="B7" sqref="B7"/>
    </sheetView>
  </sheetViews>
  <sheetFormatPr defaultColWidth="9.140625" defaultRowHeight="18"/>
  <cols>
    <col min="1" max="1" width="7.140625" style="161" customWidth="1"/>
    <col min="2" max="2" width="63.140625" style="2" bestFit="1" customWidth="1"/>
    <col min="3" max="3" width="16" style="2" customWidth="1"/>
    <col min="4" max="16384" width="9.140625" style="2"/>
  </cols>
  <sheetData>
    <row r="1" spans="1:3">
      <c r="A1" s="161" t="s">
        <v>256</v>
      </c>
    </row>
    <row r="2" spans="1:3">
      <c r="A2" s="161">
        <v>1</v>
      </c>
      <c r="B2" s="2" t="s">
        <v>258</v>
      </c>
    </row>
    <row r="3" spans="1:3">
      <c r="A3" s="162">
        <v>2</v>
      </c>
      <c r="B3" s="1" t="s">
        <v>237</v>
      </c>
      <c r="C3" s="1">
        <v>1600000</v>
      </c>
    </row>
    <row r="4" spans="1:3">
      <c r="A4" s="161">
        <v>3</v>
      </c>
      <c r="B4" s="1" t="s">
        <v>226</v>
      </c>
      <c r="C4" s="1">
        <v>1601000</v>
      </c>
    </row>
    <row r="5" spans="1:3">
      <c r="A5" s="162">
        <v>4</v>
      </c>
      <c r="B5" s="1" t="s">
        <v>118</v>
      </c>
      <c r="C5" s="1">
        <v>1601011</v>
      </c>
    </row>
    <row r="6" spans="1:3">
      <c r="A6" s="161">
        <v>5</v>
      </c>
      <c r="B6" s="1" t="s">
        <v>119</v>
      </c>
      <c r="C6" s="1">
        <v>1601022</v>
      </c>
    </row>
    <row r="7" spans="1:3">
      <c r="A7" s="162">
        <v>6</v>
      </c>
      <c r="B7" s="1" t="s">
        <v>120</v>
      </c>
      <c r="C7" s="1">
        <v>1601033</v>
      </c>
    </row>
    <row r="8" spans="1:3">
      <c r="A8" s="161">
        <v>7</v>
      </c>
      <c r="B8" s="1" t="s">
        <v>121</v>
      </c>
      <c r="C8" s="1">
        <v>1601043</v>
      </c>
    </row>
    <row r="9" spans="1:3">
      <c r="A9" s="162">
        <v>8</v>
      </c>
      <c r="B9" s="1" t="s">
        <v>122</v>
      </c>
      <c r="C9" s="1">
        <v>1601052</v>
      </c>
    </row>
    <row r="10" spans="1:3">
      <c r="A10" s="161">
        <v>9</v>
      </c>
      <c r="B10" s="1" t="s">
        <v>123</v>
      </c>
      <c r="C10" s="1">
        <v>1601062</v>
      </c>
    </row>
    <row r="11" spans="1:3">
      <c r="A11" s="162">
        <v>10</v>
      </c>
      <c r="B11" s="1" t="s">
        <v>227</v>
      </c>
      <c r="C11" s="1">
        <v>1602000</v>
      </c>
    </row>
    <row r="12" spans="1:3">
      <c r="A12" s="161">
        <v>11</v>
      </c>
      <c r="B12" s="1" t="s">
        <v>124</v>
      </c>
      <c r="C12" s="1">
        <v>1602013</v>
      </c>
    </row>
    <row r="13" spans="1:3">
      <c r="A13" s="162">
        <v>12</v>
      </c>
      <c r="B13" s="1" t="s">
        <v>125</v>
      </c>
      <c r="C13" s="1">
        <v>1602022</v>
      </c>
    </row>
    <row r="14" spans="1:3">
      <c r="A14" s="161">
        <v>13</v>
      </c>
      <c r="B14" s="1" t="s">
        <v>126</v>
      </c>
      <c r="C14" s="1">
        <v>1602033</v>
      </c>
    </row>
    <row r="15" spans="1:3">
      <c r="A15" s="162">
        <v>14</v>
      </c>
      <c r="B15" s="1" t="s">
        <v>127</v>
      </c>
      <c r="C15" s="1">
        <v>1602043</v>
      </c>
    </row>
    <row r="16" spans="1:3">
      <c r="A16" s="161">
        <v>15</v>
      </c>
      <c r="B16" s="1" t="s">
        <v>228</v>
      </c>
      <c r="C16" s="1">
        <v>1603000</v>
      </c>
    </row>
    <row r="17" spans="1:3">
      <c r="A17" s="162">
        <v>16</v>
      </c>
      <c r="B17" s="1" t="s">
        <v>128</v>
      </c>
      <c r="C17" s="1">
        <v>1603011</v>
      </c>
    </row>
    <row r="18" spans="1:3">
      <c r="A18" s="161">
        <v>17</v>
      </c>
      <c r="B18" s="1" t="s">
        <v>129</v>
      </c>
      <c r="C18" s="1">
        <v>1603022</v>
      </c>
    </row>
    <row r="19" spans="1:3">
      <c r="A19" s="162">
        <v>18</v>
      </c>
      <c r="B19" s="1" t="s">
        <v>130</v>
      </c>
      <c r="C19" s="1">
        <v>1603032</v>
      </c>
    </row>
    <row r="20" spans="1:3">
      <c r="A20" s="161">
        <v>19</v>
      </c>
      <c r="B20" s="1" t="s">
        <v>131</v>
      </c>
      <c r="C20" s="1">
        <v>1603042</v>
      </c>
    </row>
    <row r="21" spans="1:3">
      <c r="A21" s="162">
        <v>20</v>
      </c>
      <c r="B21" s="1" t="s">
        <v>132</v>
      </c>
      <c r="C21" s="1">
        <v>1603052</v>
      </c>
    </row>
    <row r="22" spans="1:3">
      <c r="A22" s="161">
        <v>21</v>
      </c>
      <c r="B22" s="1" t="s">
        <v>133</v>
      </c>
      <c r="C22" s="1">
        <v>1603062</v>
      </c>
    </row>
    <row r="23" spans="1:3">
      <c r="A23" s="162">
        <v>22</v>
      </c>
      <c r="B23" s="1" t="s">
        <v>229</v>
      </c>
      <c r="C23" s="1">
        <v>1604000</v>
      </c>
    </row>
    <row r="24" spans="1:3">
      <c r="A24" s="161">
        <v>23</v>
      </c>
      <c r="B24" s="1" t="s">
        <v>134</v>
      </c>
      <c r="C24" s="1">
        <v>1604013</v>
      </c>
    </row>
    <row r="25" spans="1:3">
      <c r="A25" s="162">
        <v>24</v>
      </c>
      <c r="B25" s="1" t="s">
        <v>135</v>
      </c>
      <c r="C25" s="1">
        <v>1604023</v>
      </c>
    </row>
    <row r="26" spans="1:3">
      <c r="A26" s="161">
        <v>25</v>
      </c>
      <c r="B26" s="1" t="s">
        <v>136</v>
      </c>
      <c r="C26" s="1">
        <v>1604032</v>
      </c>
    </row>
    <row r="27" spans="1:3">
      <c r="A27" s="162">
        <v>26</v>
      </c>
      <c r="B27" s="1" t="s">
        <v>137</v>
      </c>
      <c r="C27" s="1">
        <v>1604043</v>
      </c>
    </row>
    <row r="28" spans="1:3">
      <c r="A28" s="161">
        <v>27</v>
      </c>
      <c r="B28" s="1" t="s">
        <v>230</v>
      </c>
      <c r="C28" s="1">
        <v>1605000</v>
      </c>
    </row>
    <row r="29" spans="1:3">
      <c r="A29" s="162">
        <v>28</v>
      </c>
      <c r="B29" s="1" t="s">
        <v>138</v>
      </c>
      <c r="C29" s="1">
        <v>1605013</v>
      </c>
    </row>
    <row r="30" spans="1:3">
      <c r="A30" s="161">
        <v>29</v>
      </c>
      <c r="B30" s="1" t="s">
        <v>139</v>
      </c>
      <c r="C30" s="1">
        <v>1605023</v>
      </c>
    </row>
    <row r="31" spans="1:3">
      <c r="A31" s="162">
        <v>30</v>
      </c>
      <c r="B31" s="1" t="s">
        <v>140</v>
      </c>
      <c r="C31" s="1">
        <v>1605032</v>
      </c>
    </row>
    <row r="32" spans="1:3">
      <c r="A32" s="161">
        <v>31</v>
      </c>
      <c r="B32" s="1" t="s">
        <v>141</v>
      </c>
      <c r="C32" s="1">
        <v>1605042</v>
      </c>
    </row>
    <row r="33" spans="1:3">
      <c r="A33" s="162">
        <v>32</v>
      </c>
      <c r="B33" s="1" t="s">
        <v>142</v>
      </c>
      <c r="C33" s="1">
        <v>1605053</v>
      </c>
    </row>
    <row r="34" spans="1:3">
      <c r="A34" s="161">
        <v>33</v>
      </c>
      <c r="B34" s="1" t="s">
        <v>231</v>
      </c>
      <c r="C34" s="1">
        <v>1606000</v>
      </c>
    </row>
    <row r="35" spans="1:3">
      <c r="A35" s="162">
        <v>34</v>
      </c>
      <c r="B35" s="1" t="s">
        <v>143</v>
      </c>
      <c r="C35" s="1">
        <v>1606012</v>
      </c>
    </row>
    <row r="36" spans="1:3">
      <c r="A36" s="161">
        <v>35</v>
      </c>
      <c r="B36" s="1" t="s">
        <v>144</v>
      </c>
      <c r="C36" s="1">
        <v>1606023</v>
      </c>
    </row>
    <row r="37" spans="1:3">
      <c r="A37" s="162">
        <v>36</v>
      </c>
      <c r="B37" s="1" t="s">
        <v>145</v>
      </c>
      <c r="C37" s="1">
        <v>1606032</v>
      </c>
    </row>
    <row r="38" spans="1:3">
      <c r="A38" s="161">
        <v>37</v>
      </c>
      <c r="B38" s="1" t="s">
        <v>146</v>
      </c>
      <c r="C38" s="1">
        <v>1606042</v>
      </c>
    </row>
    <row r="39" spans="1:3">
      <c r="A39" s="162">
        <v>38</v>
      </c>
      <c r="B39" s="1" t="s">
        <v>147</v>
      </c>
      <c r="C39" s="1">
        <v>1606052</v>
      </c>
    </row>
    <row r="40" spans="1:3">
      <c r="A40" s="161">
        <v>39</v>
      </c>
      <c r="B40" s="1" t="s">
        <v>232</v>
      </c>
      <c r="C40" s="1">
        <v>1607000</v>
      </c>
    </row>
    <row r="41" spans="1:3">
      <c r="A41" s="162">
        <v>40</v>
      </c>
      <c r="B41" s="1" t="s">
        <v>148</v>
      </c>
      <c r="C41" s="1">
        <v>1607013</v>
      </c>
    </row>
    <row r="42" spans="1:3">
      <c r="A42" s="161">
        <v>41</v>
      </c>
      <c r="B42" s="1" t="s">
        <v>149</v>
      </c>
      <c r="C42" s="1">
        <v>1607022</v>
      </c>
    </row>
    <row r="43" spans="1:3">
      <c r="A43" s="162">
        <v>42</v>
      </c>
      <c r="B43" s="1" t="s">
        <v>150</v>
      </c>
      <c r="C43" s="1">
        <v>1607033</v>
      </c>
    </row>
    <row r="44" spans="1:3">
      <c r="A44" s="161">
        <v>43</v>
      </c>
      <c r="B44" s="1" t="s">
        <v>151</v>
      </c>
      <c r="C44" s="1">
        <v>1607042</v>
      </c>
    </row>
    <row r="45" spans="1:3">
      <c r="A45" s="162">
        <v>44</v>
      </c>
      <c r="B45" s="1" t="s">
        <v>152</v>
      </c>
      <c r="C45" s="1">
        <v>1607053</v>
      </c>
    </row>
    <row r="46" spans="1:3">
      <c r="A46" s="161">
        <v>45</v>
      </c>
      <c r="B46" s="1" t="s">
        <v>153</v>
      </c>
      <c r="C46" s="1">
        <v>1607063</v>
      </c>
    </row>
    <row r="47" spans="1:3">
      <c r="A47" s="162">
        <v>46</v>
      </c>
      <c r="B47" s="1" t="s">
        <v>154</v>
      </c>
      <c r="C47" s="1">
        <v>1607073</v>
      </c>
    </row>
    <row r="48" spans="1:3">
      <c r="A48" s="161">
        <v>47</v>
      </c>
      <c r="B48" s="1" t="s">
        <v>155</v>
      </c>
      <c r="C48" s="1">
        <v>1607082</v>
      </c>
    </row>
    <row r="49" spans="1:3">
      <c r="A49" s="162">
        <v>48</v>
      </c>
      <c r="B49" s="1" t="s">
        <v>156</v>
      </c>
      <c r="C49" s="1">
        <v>1607092</v>
      </c>
    </row>
    <row r="50" spans="1:3">
      <c r="A50" s="161">
        <v>49</v>
      </c>
      <c r="B50" s="1" t="s">
        <v>233</v>
      </c>
      <c r="C50" s="1">
        <v>1608000</v>
      </c>
    </row>
    <row r="51" spans="1:3">
      <c r="A51" s="162">
        <v>50</v>
      </c>
      <c r="B51" s="1" t="s">
        <v>157</v>
      </c>
      <c r="C51" s="1">
        <v>1608013</v>
      </c>
    </row>
    <row r="52" spans="1:3">
      <c r="A52" s="161">
        <v>51</v>
      </c>
      <c r="B52" s="1" t="s">
        <v>158</v>
      </c>
      <c r="C52" s="1">
        <v>1608023</v>
      </c>
    </row>
    <row r="53" spans="1:3">
      <c r="A53" s="162">
        <v>52</v>
      </c>
      <c r="B53" s="1" t="s">
        <v>159</v>
      </c>
      <c r="C53" s="1">
        <v>1608033</v>
      </c>
    </row>
    <row r="54" spans="1:3">
      <c r="A54" s="161">
        <v>53</v>
      </c>
      <c r="B54" s="1" t="s">
        <v>160</v>
      </c>
      <c r="C54" s="1">
        <v>1608043</v>
      </c>
    </row>
    <row r="55" spans="1:3">
      <c r="A55" s="162">
        <v>54</v>
      </c>
      <c r="B55" s="1" t="s">
        <v>161</v>
      </c>
      <c r="C55" s="1">
        <v>1608052</v>
      </c>
    </row>
    <row r="56" spans="1:3">
      <c r="A56" s="161">
        <v>55</v>
      </c>
      <c r="B56" s="1" t="s">
        <v>162</v>
      </c>
      <c r="C56" s="1">
        <v>1608062</v>
      </c>
    </row>
    <row r="57" spans="1:3">
      <c r="A57" s="162">
        <v>56</v>
      </c>
      <c r="B57" s="1" t="s">
        <v>163</v>
      </c>
      <c r="C57" s="1">
        <v>1608072</v>
      </c>
    </row>
    <row r="58" spans="1:3">
      <c r="A58" s="161">
        <v>57</v>
      </c>
      <c r="B58" s="1" t="s">
        <v>234</v>
      </c>
      <c r="C58" s="1">
        <v>1609000</v>
      </c>
    </row>
    <row r="59" spans="1:3">
      <c r="A59" s="162">
        <v>58</v>
      </c>
      <c r="B59" s="1" t="s">
        <v>164</v>
      </c>
      <c r="C59" s="1">
        <v>1609012</v>
      </c>
    </row>
    <row r="60" spans="1:3">
      <c r="A60" s="161">
        <v>59</v>
      </c>
      <c r="B60" s="1" t="s">
        <v>165</v>
      </c>
      <c r="C60" s="1">
        <v>1609022</v>
      </c>
    </row>
    <row r="61" spans="1:3">
      <c r="A61" s="162">
        <v>60</v>
      </c>
      <c r="B61" s="1" t="s">
        <v>166</v>
      </c>
      <c r="C61" s="1">
        <v>1609032</v>
      </c>
    </row>
    <row r="62" spans="1:3">
      <c r="A62" s="161">
        <v>61</v>
      </c>
      <c r="B62" s="1" t="s">
        <v>167</v>
      </c>
      <c r="C62" s="1">
        <v>1609042</v>
      </c>
    </row>
    <row r="63" spans="1:3">
      <c r="A63" s="162">
        <v>62</v>
      </c>
      <c r="B63" s="1" t="s">
        <v>168</v>
      </c>
      <c r="C63" s="1">
        <v>1609052</v>
      </c>
    </row>
    <row r="64" spans="1:3">
      <c r="A64" s="161">
        <v>63</v>
      </c>
      <c r="B64" s="1" t="s">
        <v>169</v>
      </c>
      <c r="C64" s="1">
        <v>1609062</v>
      </c>
    </row>
    <row r="65" spans="1:3">
      <c r="A65" s="162">
        <v>64</v>
      </c>
      <c r="B65" s="1" t="s">
        <v>170</v>
      </c>
      <c r="C65" s="1">
        <v>1609073</v>
      </c>
    </row>
    <row r="66" spans="1:3">
      <c r="A66" s="161">
        <v>65</v>
      </c>
      <c r="B66" s="1" t="s">
        <v>171</v>
      </c>
      <c r="C66" s="1">
        <v>1609083</v>
      </c>
    </row>
    <row r="67" spans="1:3">
      <c r="A67" s="162">
        <v>66</v>
      </c>
      <c r="B67" s="1" t="s">
        <v>172</v>
      </c>
      <c r="C67" s="1">
        <v>1609092</v>
      </c>
    </row>
    <row r="68" spans="1:3">
      <c r="A68" s="161">
        <v>67</v>
      </c>
      <c r="B68" s="1" t="s">
        <v>173</v>
      </c>
      <c r="C68" s="1">
        <v>1609103</v>
      </c>
    </row>
    <row r="69" spans="1:3">
      <c r="A69" s="162">
        <v>68</v>
      </c>
      <c r="B69" s="1" t="s">
        <v>174</v>
      </c>
      <c r="C69" s="1">
        <v>1609112</v>
      </c>
    </row>
    <row r="70" spans="1:3">
      <c r="A70" s="161">
        <v>69</v>
      </c>
      <c r="B70" s="1" t="s">
        <v>175</v>
      </c>
      <c r="C70" s="1">
        <v>1609123</v>
      </c>
    </row>
    <row r="71" spans="1:3">
      <c r="A71" s="162">
        <v>70</v>
      </c>
      <c r="B71" s="1" t="s">
        <v>176</v>
      </c>
      <c r="C71" s="1">
        <v>1609132</v>
      </c>
    </row>
    <row r="72" spans="1:3">
      <c r="A72" s="161">
        <v>71</v>
      </c>
      <c r="B72" s="1" t="s">
        <v>235</v>
      </c>
      <c r="C72" s="1">
        <v>1610000</v>
      </c>
    </row>
    <row r="73" spans="1:3">
      <c r="A73" s="162">
        <v>72</v>
      </c>
      <c r="B73" s="1" t="s">
        <v>177</v>
      </c>
      <c r="C73" s="1">
        <v>1610013</v>
      </c>
    </row>
    <row r="74" spans="1:3">
      <c r="A74" s="161">
        <v>73</v>
      </c>
      <c r="B74" s="1" t="s">
        <v>178</v>
      </c>
      <c r="C74" s="1">
        <v>1610023</v>
      </c>
    </row>
    <row r="75" spans="1:3">
      <c r="A75" s="162">
        <v>74</v>
      </c>
      <c r="B75" s="1" t="s">
        <v>179</v>
      </c>
      <c r="C75" s="1">
        <v>1610032</v>
      </c>
    </row>
    <row r="76" spans="1:3">
      <c r="A76" s="161">
        <v>75</v>
      </c>
      <c r="B76" s="1" t="s">
        <v>180</v>
      </c>
      <c r="C76" s="1">
        <v>1610043</v>
      </c>
    </row>
    <row r="77" spans="1:3">
      <c r="A77" s="162">
        <v>76</v>
      </c>
      <c r="B77" s="1" t="s">
        <v>236</v>
      </c>
      <c r="C77" s="1">
        <v>1611000</v>
      </c>
    </row>
    <row r="78" spans="1:3">
      <c r="A78" s="161">
        <v>77</v>
      </c>
      <c r="B78" s="1" t="s">
        <v>181</v>
      </c>
      <c r="C78" s="1">
        <v>1611012</v>
      </c>
    </row>
    <row r="79" spans="1:3">
      <c r="A79" s="162">
        <v>78</v>
      </c>
      <c r="B79" s="1" t="s">
        <v>182</v>
      </c>
      <c r="C79" s="1">
        <v>1611022</v>
      </c>
    </row>
    <row r="80" spans="1:3">
      <c r="A80" s="161">
        <v>79</v>
      </c>
      <c r="B80" s="1" t="s">
        <v>183</v>
      </c>
      <c r="C80" s="1">
        <v>1611033</v>
      </c>
    </row>
    <row r="81" spans="1:3">
      <c r="A81" s="162">
        <v>80</v>
      </c>
      <c r="B81" s="1" t="s">
        <v>184</v>
      </c>
      <c r="C81" s="1">
        <v>1611043</v>
      </c>
    </row>
    <row r="82" spans="1:3">
      <c r="A82" s="161">
        <v>81</v>
      </c>
      <c r="B82" s="1" t="s">
        <v>185</v>
      </c>
      <c r="C82" s="1">
        <v>1611053</v>
      </c>
    </row>
    <row r="83" spans="1:3">
      <c r="A83" s="162">
        <v>82</v>
      </c>
      <c r="B83" s="1" t="s">
        <v>186</v>
      </c>
      <c r="C83" s="1">
        <v>1611063</v>
      </c>
    </row>
    <row r="84" spans="1:3">
      <c r="A84" s="161">
        <v>83</v>
      </c>
      <c r="B84" s="1" t="s">
        <v>187</v>
      </c>
      <c r="C84" s="1">
        <v>1611073</v>
      </c>
    </row>
    <row r="85" spans="1:3">
      <c r="A85" s="161">
        <v>84</v>
      </c>
      <c r="B85" s="1" t="s">
        <v>188</v>
      </c>
      <c r="C85" s="1">
        <v>1661000</v>
      </c>
    </row>
    <row r="86" spans="1:3">
      <c r="A86" s="162">
        <v>85</v>
      </c>
      <c r="B86" s="94" t="s">
        <v>23</v>
      </c>
      <c r="C86" s="93" t="s">
        <v>22</v>
      </c>
    </row>
    <row r="87" spans="1:3">
      <c r="A87" s="161">
        <v>86</v>
      </c>
      <c r="B87" s="94" t="s">
        <v>20</v>
      </c>
      <c r="C87" s="93" t="s">
        <v>19</v>
      </c>
    </row>
    <row r="88" spans="1:3">
      <c r="A88" s="161">
        <v>87</v>
      </c>
      <c r="B88" s="94" t="s">
        <v>18</v>
      </c>
      <c r="C88" s="93" t="s">
        <v>276</v>
      </c>
    </row>
    <row r="89" spans="1:3">
      <c r="A89" s="162">
        <v>88</v>
      </c>
      <c r="B89" s="94" t="s">
        <v>21</v>
      </c>
      <c r="C89" s="93" t="s">
        <v>17</v>
      </c>
    </row>
  </sheetData>
  <sheetProtection selectLockedCells="1" selectUnlockedCells="1"/>
  <customSheetViews>
    <customSheetView guid="{31B10AD8-2888-4240-B827-0BF9A6B58318}" showAutoFilter="1" state="hidden">
      <selection activeCell="A90" sqref="A90"/>
      <pageMargins left="0.7" right="0.7" top="0.75" bottom="0.75" header="0.3" footer="0.3"/>
      <autoFilter ref="B1:C1" xr:uid="{00000000-0000-0000-0000-000000000000}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6"/>
  <sheetViews>
    <sheetView tabSelected="1" zoomScaleNormal="100" workbookViewId="0">
      <pane ySplit="2" topLeftCell="A3" activePane="bottomLeft" state="frozen"/>
      <selection activeCell="G5" sqref="G5:R5"/>
      <selection pane="bottomLeft" activeCell="A3" sqref="A3:D3"/>
    </sheetView>
  </sheetViews>
  <sheetFormatPr defaultColWidth="9.140625" defaultRowHeight="15"/>
  <cols>
    <col min="1" max="1" width="39.5703125" style="95" customWidth="1"/>
    <col min="2" max="2" width="26.42578125" style="95" customWidth="1"/>
    <col min="3" max="3" width="22.7109375" style="95" customWidth="1"/>
    <col min="4" max="4" width="25.28515625" style="95" customWidth="1"/>
    <col min="5" max="6" width="9.140625" style="95"/>
    <col min="7" max="7" width="19.140625" style="95" bestFit="1" customWidth="1"/>
    <col min="8" max="16384" width="9.140625" style="95"/>
  </cols>
  <sheetData>
    <row r="1" spans="1:26" ht="8.25" customHeight="1">
      <c r="G1" s="96"/>
      <c r="Z1" s="95">
        <v>81</v>
      </c>
    </row>
    <row r="2" spans="1:26" ht="43.5" customHeight="1">
      <c r="A2" s="166" t="s">
        <v>257</v>
      </c>
      <c r="G2" s="96"/>
    </row>
    <row r="3" spans="1:26" ht="38.25" customHeight="1">
      <c r="A3" s="192" t="s">
        <v>282</v>
      </c>
      <c r="B3" s="192"/>
      <c r="C3" s="192"/>
      <c r="D3" s="192"/>
      <c r="G3" s="96"/>
    </row>
    <row r="4" spans="1:26" ht="6.75" customHeight="1">
      <c r="A4" s="164"/>
      <c r="B4" s="164"/>
      <c r="C4" s="164"/>
      <c r="D4" s="164"/>
      <c r="G4" s="96"/>
    </row>
    <row r="5" spans="1:26" ht="19.5" customHeight="1">
      <c r="A5" s="116" t="s">
        <v>26</v>
      </c>
      <c r="D5" s="171" t="s">
        <v>281</v>
      </c>
    </row>
    <row r="6" spans="1:26" ht="23.25" customHeight="1">
      <c r="A6" s="110" t="s">
        <v>117</v>
      </c>
      <c r="B6" s="163" t="s">
        <v>275</v>
      </c>
    </row>
    <row r="7" spans="1:26" ht="23.25" customHeight="1">
      <c r="A7" s="110" t="s">
        <v>25</v>
      </c>
      <c r="B7" s="165" t="str">
        <f>VLOOKUP($Z$1,jednostki!$A$2:$C$90,2,FALSE)</f>
        <v>Gmina Strzelce Opolskie</v>
      </c>
    </row>
    <row r="8" spans="1:26" ht="23.25" customHeight="1">
      <c r="A8" s="110" t="s">
        <v>24</v>
      </c>
      <c r="B8" s="165">
        <f>VLOOKUP($Z$1,jednostki!$A$2:$C$90,3,FALSE)</f>
        <v>1611053</v>
      </c>
      <c r="C8" s="97"/>
      <c r="D8" s="97"/>
      <c r="F8" s="190" t="s">
        <v>259</v>
      </c>
      <c r="G8" s="190"/>
    </row>
    <row r="9" spans="1:26" ht="15.75" customHeight="1" thickBot="1">
      <c r="F9" s="190"/>
      <c r="G9" s="190"/>
    </row>
    <row r="10" spans="1:26" ht="30.75" customHeight="1" thickBot="1">
      <c r="A10" s="98" t="s">
        <v>29</v>
      </c>
      <c r="B10" s="99" t="s">
        <v>30</v>
      </c>
      <c r="C10" s="99" t="s">
        <v>31</v>
      </c>
      <c r="D10" s="100" t="s">
        <v>32</v>
      </c>
      <c r="F10" s="191"/>
      <c r="G10" s="191"/>
    </row>
    <row r="11" spans="1:26" ht="31.5" customHeight="1">
      <c r="A11" s="101" t="s">
        <v>27</v>
      </c>
      <c r="B11" s="102">
        <f>KREDYTY!E9</f>
        <v>13536365.49</v>
      </c>
      <c r="C11" s="102">
        <f>KREDYTY!F10</f>
        <v>1299700.05</v>
      </c>
      <c r="D11" s="102">
        <f>KREDYTY!D8</f>
        <v>14836065.540000001</v>
      </c>
      <c r="F11" s="197">
        <f>SUM('Informacje dla KRRIO'!D11,'Informacje dla KRRIO'!D12,'Informacje dla KRRIO'!D13,'Informacje dla KRRIO'!D14,'Informacje dla KRRIO'!D15)-B11-B12</f>
        <v>0</v>
      </c>
      <c r="G11" s="197"/>
    </row>
    <row r="12" spans="1:26" ht="31.5" customHeight="1">
      <c r="A12" s="103" t="s">
        <v>28</v>
      </c>
      <c r="B12" s="102">
        <f>POŻYCZKI!E9</f>
        <v>170000</v>
      </c>
      <c r="C12" s="104">
        <f>POŻYCZKI!F10</f>
        <v>14591.69</v>
      </c>
      <c r="D12" s="104">
        <f>POŻYCZKI!D8</f>
        <v>184591.69</v>
      </c>
      <c r="F12" s="197"/>
      <c r="G12" s="197"/>
    </row>
    <row r="13" spans="1:26" ht="66.75" customHeight="1">
      <c r="A13" s="105" t="s">
        <v>190</v>
      </c>
      <c r="B13" s="102">
        <f>'PAP.WART. - płynny rynek wtórny'!E9</f>
        <v>0</v>
      </c>
      <c r="C13" s="104">
        <f>'PAP.WART. - płynny rynek wtórny'!F10</f>
        <v>0</v>
      </c>
      <c r="D13" s="104">
        <f>'PAP.WART. - płynny rynek wtórny'!D8</f>
        <v>0</v>
      </c>
      <c r="F13" s="198" t="s">
        <v>106</v>
      </c>
      <c r="G13" s="198"/>
    </row>
    <row r="14" spans="1:26" ht="66.75" customHeight="1">
      <c r="A14" s="105" t="s">
        <v>191</v>
      </c>
      <c r="B14" s="102">
        <f>'PAP.WART-brak płynnego rynku wt'!E9</f>
        <v>0</v>
      </c>
      <c r="C14" s="104">
        <f>'PAP.WART-brak płynnego rynku wt'!F10</f>
        <v>0</v>
      </c>
      <c r="D14" s="104">
        <f>'PAP.WART-brak płynnego rynku wt'!D8</f>
        <v>0</v>
      </c>
      <c r="F14" s="197">
        <f>'Informacje dla KRRIO'!D17-'DANE ZBIORCZO'!B14</f>
        <v>0</v>
      </c>
      <c r="G14" s="197"/>
    </row>
    <row r="15" spans="1:26" ht="31.5" customHeight="1" thickBot="1">
      <c r="A15" s="142" t="s">
        <v>64</v>
      </c>
      <c r="B15" s="143">
        <f>INNE!E9</f>
        <v>0</v>
      </c>
      <c r="C15" s="144">
        <f>INNE!F10</f>
        <v>0</v>
      </c>
      <c r="D15" s="144">
        <f>INNE!D8</f>
        <v>0</v>
      </c>
      <c r="F15" s="198" t="s">
        <v>106</v>
      </c>
      <c r="G15" s="198"/>
    </row>
    <row r="16" spans="1:26" ht="30.75" customHeight="1" thickBot="1">
      <c r="A16" s="145" t="s">
        <v>33</v>
      </c>
      <c r="B16" s="146">
        <f>SUM(B11:B15)</f>
        <v>13706365.49</v>
      </c>
      <c r="C16" s="146">
        <f>SUM(C11:C15)</f>
        <v>1314291.74</v>
      </c>
      <c r="D16" s="147">
        <f>SUM(D11:D15)</f>
        <v>15020657.23</v>
      </c>
      <c r="E16" s="106"/>
      <c r="F16" s="167"/>
      <c r="G16" s="167"/>
    </row>
    <row r="18" spans="1:4" ht="30.75" customHeight="1">
      <c r="A18" s="107" t="s">
        <v>35</v>
      </c>
      <c r="B18" s="108">
        <f>PORĘCZENIA!E9</f>
        <v>0</v>
      </c>
      <c r="C18" s="108">
        <f>PORĘCZENIA!F10</f>
        <v>0</v>
      </c>
      <c r="D18" s="108">
        <f>PORĘCZENIA!D8</f>
        <v>0</v>
      </c>
    </row>
    <row r="19" spans="1:4" ht="18.75" customHeight="1"/>
    <row r="20" spans="1:4" ht="30.75" customHeight="1">
      <c r="A20" s="199" t="s">
        <v>280</v>
      </c>
      <c r="B20" s="199"/>
      <c r="C20" s="199"/>
      <c r="D20" s="108">
        <f>'Pozostałe operacje finansowe'!$C$22</f>
        <v>0</v>
      </c>
    </row>
    <row r="21" spans="1:4" ht="18.75" customHeight="1">
      <c r="A21" s="172"/>
      <c r="B21" s="172"/>
      <c r="C21" s="172"/>
      <c r="D21" s="173"/>
    </row>
    <row r="22" spans="1:4" ht="18.75" customHeight="1">
      <c r="A22" s="172"/>
      <c r="B22" s="172"/>
      <c r="C22" s="172"/>
      <c r="D22" s="173"/>
    </row>
    <row r="23" spans="1:4" ht="18.75" customHeight="1"/>
    <row r="24" spans="1:4" ht="18.75" customHeight="1"/>
    <row r="25" spans="1:4" ht="18.75" customHeight="1">
      <c r="A25" s="109" t="s">
        <v>44</v>
      </c>
      <c r="B25" s="130">
        <v>43881</v>
      </c>
      <c r="C25" s="110"/>
    </row>
    <row r="26" spans="1:4" ht="18.75" customHeight="1">
      <c r="A26" s="109" t="s">
        <v>45</v>
      </c>
      <c r="B26" s="139" t="s">
        <v>291</v>
      </c>
      <c r="C26" s="119"/>
    </row>
    <row r="27" spans="1:4" ht="18.75" customHeight="1">
      <c r="A27" s="109" t="s">
        <v>47</v>
      </c>
      <c r="B27" s="139" t="s">
        <v>292</v>
      </c>
      <c r="C27" s="119"/>
    </row>
    <row r="28" spans="1:4" ht="18.75" customHeight="1">
      <c r="A28" s="111"/>
      <c r="B28" s="111"/>
    </row>
    <row r="29" spans="1:4" ht="18.75" customHeight="1">
      <c r="A29" s="111"/>
      <c r="B29" s="111"/>
    </row>
    <row r="30" spans="1:4" ht="18.75" customHeight="1">
      <c r="A30" s="111"/>
      <c r="B30" s="111"/>
    </row>
    <row r="31" spans="1:4" ht="18.75" customHeight="1">
      <c r="A31" s="111"/>
      <c r="B31" s="111"/>
    </row>
    <row r="32" spans="1:4" ht="18.75" customHeight="1">
      <c r="A32" s="111"/>
      <c r="B32" s="111"/>
    </row>
    <row r="33" spans="1:6" ht="18.75" customHeight="1">
      <c r="A33" s="111"/>
      <c r="B33" s="111"/>
    </row>
    <row r="34" spans="1:6" ht="18.75" customHeight="1">
      <c r="A34" s="111"/>
      <c r="C34" s="193" t="s">
        <v>304</v>
      </c>
      <c r="D34" s="194"/>
      <c r="E34" s="112"/>
      <c r="F34" s="113"/>
    </row>
    <row r="35" spans="1:6">
      <c r="A35" s="111"/>
      <c r="C35" s="195" t="s">
        <v>46</v>
      </c>
      <c r="D35" s="195"/>
      <c r="E35" s="113"/>
      <c r="F35" s="113"/>
    </row>
    <row r="36" spans="1:6">
      <c r="A36" s="111"/>
      <c r="C36" s="196" t="s">
        <v>48</v>
      </c>
      <c r="D36" s="196"/>
      <c r="E36" s="113"/>
      <c r="F36" s="113"/>
    </row>
  </sheetData>
  <customSheetViews>
    <customSheetView guid="{31B10AD8-2888-4240-B827-0BF9A6B58318}">
      <selection activeCell="B5" sqref="B5:B7"/>
      <pageMargins left="0.70866141732283472" right="0.70866141732283472" top="0.74803149606299213" bottom="0.74803149606299213" header="0.31496062992125984" footer="0.31496062992125984"/>
      <pageSetup paperSize="9" scale="78" orientation="portrait" r:id="rId1"/>
    </customSheetView>
  </customSheetViews>
  <mergeCells count="10">
    <mergeCell ref="F8:G10"/>
    <mergeCell ref="A3:D3"/>
    <mergeCell ref="C34:D34"/>
    <mergeCell ref="C35:D35"/>
    <mergeCell ref="C36:D36"/>
    <mergeCell ref="F11:G12"/>
    <mergeCell ref="F13:G13"/>
    <mergeCell ref="F14:G14"/>
    <mergeCell ref="F15:G15"/>
    <mergeCell ref="A20:C20"/>
  </mergeCells>
  <conditionalFormatting sqref="F11:G12">
    <cfRule type="cellIs" dxfId="10" priority="2" stopIfTrue="1" operator="notEqual">
      <formula>0</formula>
    </cfRule>
  </conditionalFormatting>
  <conditionalFormatting sqref="F14:G14">
    <cfRule type="cellIs" dxfId="9" priority="1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9" r:id="rId5" name="Drop Down 21">
              <controlPr defaultSize="0" autoLine="0" autoPict="0">
                <anchor moveWithCells="1">
                  <from>
                    <xdr:col>1</xdr:col>
                    <xdr:colOff>0</xdr:colOff>
                    <xdr:row>1</xdr:row>
                    <xdr:rowOff>133350</xdr:rowOff>
                  </from>
                  <to>
                    <xdr:col>3</xdr:col>
                    <xdr:colOff>323850</xdr:colOff>
                    <xdr:row>1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">
    <tabColor rgb="FF92D050"/>
  </sheetPr>
  <dimension ref="A1:S123"/>
  <sheetViews>
    <sheetView showGridLines="0" zoomScale="80" zoomScaleNormal="80" workbookViewId="0"/>
  </sheetViews>
  <sheetFormatPr defaultColWidth="8.85546875" defaultRowHeight="12.75" outlineLevelRow="1"/>
  <cols>
    <col min="1" max="1" width="3.42578125" style="29" bestFit="1" customWidth="1"/>
    <col min="2" max="2" width="38.85546875" style="7" customWidth="1"/>
    <col min="3" max="3" width="34.5703125" style="7" customWidth="1"/>
    <col min="4" max="6" width="16.7109375" style="7" customWidth="1"/>
    <col min="7" max="18" width="15.7109375" style="7" customWidth="1"/>
    <col min="19" max="19" width="11" style="7" customWidth="1"/>
    <col min="20" max="16384" width="8.85546875" style="7"/>
  </cols>
  <sheetData>
    <row r="1" spans="1:19" ht="15.75">
      <c r="B1" s="214" t="s">
        <v>192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7" t="s">
        <v>16</v>
      </c>
    </row>
    <row r="2" spans="1:19" ht="39" customHeight="1" thickBot="1">
      <c r="B2" s="89"/>
      <c r="C2" s="89"/>
      <c r="D2" s="89"/>
      <c r="E2" s="89"/>
      <c r="F2" s="89"/>
      <c r="G2" s="219" t="s">
        <v>114</v>
      </c>
      <c r="H2" s="219"/>
      <c r="I2" s="88" t="str">
        <f>'DANE ZBIORCZO'!B6</f>
        <v>31.12.2019 r.</v>
      </c>
      <c r="J2" s="89"/>
      <c r="K2" s="89"/>
      <c r="L2" s="89"/>
      <c r="M2" s="89"/>
      <c r="N2" s="89"/>
      <c r="O2" s="89"/>
      <c r="P2" s="89"/>
      <c r="Q2" s="89"/>
      <c r="R2" s="89"/>
      <c r="S2" s="87"/>
    </row>
    <row r="3" spans="1:19" ht="52.9" customHeight="1" thickBot="1">
      <c r="A3" s="220" t="s">
        <v>77</v>
      </c>
      <c r="B3" s="221"/>
      <c r="C3" s="222"/>
      <c r="D3" s="174">
        <v>1611053</v>
      </c>
      <c r="E3" s="233" t="s">
        <v>185</v>
      </c>
      <c r="F3" s="233"/>
      <c r="G3" s="175"/>
      <c r="H3" s="175"/>
      <c r="I3" s="175"/>
      <c r="J3" s="8"/>
      <c r="K3" s="8"/>
      <c r="L3" s="8"/>
      <c r="M3" s="8"/>
      <c r="N3" s="8"/>
      <c r="O3" s="8"/>
      <c r="P3" s="8"/>
      <c r="Q3" s="8"/>
    </row>
    <row r="4" spans="1:19" ht="21" customHeight="1" thickBot="1">
      <c r="A4" s="223" t="s">
        <v>223</v>
      </c>
      <c r="B4" s="224"/>
      <c r="C4" s="217" t="s">
        <v>67</v>
      </c>
      <c r="D4" s="227" t="str">
        <f>"niespłacone zobowiązania 
na dzień "&amp;TEXT('DANE ZBIORCZO'!B6,"dd.mm.rrrr")&amp;" r. (4+5+6+…+15)"</f>
        <v>niespłacone zobowiązania 
na dzień 31.12.2019 r. r. (4+5+6+…+15)</v>
      </c>
      <c r="E4" s="228"/>
      <c r="F4" s="229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6"/>
    </row>
    <row r="5" spans="1:19" ht="69" customHeight="1" thickBot="1">
      <c r="A5" s="225"/>
      <c r="B5" s="226"/>
      <c r="C5" s="218"/>
      <c r="D5" s="230"/>
      <c r="E5" s="231"/>
      <c r="F5" s="232"/>
      <c r="G5" s="126" t="s">
        <v>4</v>
      </c>
      <c r="H5" s="127" t="s">
        <v>5</v>
      </c>
      <c r="I5" s="126" t="s">
        <v>6</v>
      </c>
      <c r="J5" s="127" t="s">
        <v>7</v>
      </c>
      <c r="K5" s="126" t="s">
        <v>8</v>
      </c>
      <c r="L5" s="176" t="s">
        <v>9</v>
      </c>
      <c r="M5" s="177" t="s">
        <v>10</v>
      </c>
      <c r="N5" s="127" t="s">
        <v>11</v>
      </c>
      <c r="O5" s="126" t="s">
        <v>12</v>
      </c>
      <c r="P5" s="127" t="s">
        <v>15</v>
      </c>
      <c r="Q5" s="126" t="s">
        <v>261</v>
      </c>
      <c r="R5" s="128" t="s">
        <v>274</v>
      </c>
    </row>
    <row r="6" spans="1:19" ht="9.75" customHeight="1" thickBot="1">
      <c r="A6" s="203">
        <v>1</v>
      </c>
      <c r="B6" s="204"/>
      <c r="C6" s="9">
        <v>2</v>
      </c>
      <c r="D6" s="200">
        <v>3</v>
      </c>
      <c r="E6" s="201"/>
      <c r="F6" s="202"/>
      <c r="G6" s="10">
        <v>4</v>
      </c>
      <c r="H6" s="11">
        <v>5</v>
      </c>
      <c r="I6" s="10">
        <v>6</v>
      </c>
      <c r="J6" s="10">
        <v>7</v>
      </c>
      <c r="K6" s="11">
        <v>8</v>
      </c>
      <c r="L6" s="10">
        <v>9</v>
      </c>
      <c r="M6" s="10">
        <v>10</v>
      </c>
      <c r="N6" s="11">
        <v>11</v>
      </c>
      <c r="O6" s="10">
        <v>12</v>
      </c>
      <c r="P6" s="10">
        <v>13</v>
      </c>
      <c r="Q6" s="11">
        <v>14</v>
      </c>
      <c r="R6" s="12">
        <v>15</v>
      </c>
    </row>
    <row r="7" spans="1:19" ht="30" customHeight="1" thickBot="1">
      <c r="A7" s="205" t="s">
        <v>13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7"/>
    </row>
    <row r="8" spans="1:19" ht="23.1" customHeight="1" thickBot="1">
      <c r="A8" s="208" t="s">
        <v>66</v>
      </c>
      <c r="B8" s="209"/>
      <c r="C8" s="210"/>
      <c r="D8" s="13">
        <f>SUM(D11:D65536)</f>
        <v>14836065.540000001</v>
      </c>
      <c r="E8" s="14" t="s">
        <v>16</v>
      </c>
      <c r="F8" s="14" t="s">
        <v>16</v>
      </c>
      <c r="G8" s="15">
        <f>SUM(G11,G14,G17,G20,G23,G26,G29,G32,G35,G38,G41,G44,G47,G50,G53,G56,G59,G62,G65,G68,G71,G74,G77,G80,G83,G86,G89,G92,G95,G98)</f>
        <v>2776004.67</v>
      </c>
      <c r="H8" s="15">
        <f t="shared" ref="H8:R8" si="0">SUM(H11,H14,H17,H20,H23,H26,H29,H32,H35,H38,H41,H44,H47,H50,H53,H56,H59,H62,H65,H68,H71,H74,H77,H80,H83,H86,H89,H92,H95,H98)</f>
        <v>2130701.1399999997</v>
      </c>
      <c r="I8" s="15">
        <f t="shared" si="0"/>
        <v>1483865.3900000001</v>
      </c>
      <c r="J8" s="15">
        <f t="shared" si="0"/>
        <v>1358665.36</v>
      </c>
      <c r="K8" s="15">
        <f t="shared" si="0"/>
        <v>1286423.54</v>
      </c>
      <c r="L8" s="15">
        <f t="shared" si="0"/>
        <v>1260803.54</v>
      </c>
      <c r="M8" s="15">
        <f t="shared" si="0"/>
        <v>1235183.54</v>
      </c>
      <c r="N8" s="15">
        <f t="shared" si="0"/>
        <v>1209563.54</v>
      </c>
      <c r="O8" s="15">
        <f t="shared" si="0"/>
        <v>1183983.54</v>
      </c>
      <c r="P8" s="15">
        <f t="shared" si="0"/>
        <v>910871.28</v>
      </c>
      <c r="Q8" s="15">
        <f t="shared" si="0"/>
        <v>0</v>
      </c>
      <c r="R8" s="125">
        <f t="shared" si="0"/>
        <v>0</v>
      </c>
    </row>
    <row r="9" spans="1:19" ht="23.1" customHeight="1" thickBot="1">
      <c r="A9" s="236" t="s">
        <v>2</v>
      </c>
      <c r="B9" s="237"/>
      <c r="C9" s="238"/>
      <c r="D9" s="14" t="s">
        <v>16</v>
      </c>
      <c r="E9" s="13">
        <f>SUM(E11:E65536)</f>
        <v>13536365.49</v>
      </c>
      <c r="F9" s="14" t="s">
        <v>16</v>
      </c>
      <c r="G9" s="15">
        <f t="shared" ref="G9:R10" si="1">SUM(G12,G15,G18,G21,G24,G27,G30,G33,G36,G39,G42,G45,G48,G51,G54,G57,G60,G63,G66,G69,G72,G75,G78,G81,G84,G87,G90,G93,G96,G99)</f>
        <v>2495180.08</v>
      </c>
      <c r="H9" s="15">
        <f t="shared" si="1"/>
        <v>1902097.5899999999</v>
      </c>
      <c r="I9" s="15">
        <f t="shared" si="1"/>
        <v>1292853.26</v>
      </c>
      <c r="J9" s="15">
        <f t="shared" si="1"/>
        <v>1196214.56</v>
      </c>
      <c r="K9" s="15">
        <f t="shared" si="1"/>
        <v>1149996</v>
      </c>
      <c r="L9" s="15">
        <f t="shared" si="1"/>
        <v>1149996</v>
      </c>
      <c r="M9" s="15">
        <f t="shared" si="1"/>
        <v>1149996</v>
      </c>
      <c r="N9" s="15">
        <f t="shared" si="1"/>
        <v>1149996</v>
      </c>
      <c r="O9" s="15">
        <f t="shared" si="1"/>
        <v>1150036</v>
      </c>
      <c r="P9" s="15">
        <f t="shared" si="1"/>
        <v>900000</v>
      </c>
      <c r="Q9" s="15">
        <f t="shared" si="1"/>
        <v>0</v>
      </c>
      <c r="R9" s="125">
        <f t="shared" si="1"/>
        <v>0</v>
      </c>
    </row>
    <row r="10" spans="1:19" ht="23.1" customHeight="1" thickBot="1">
      <c r="A10" s="239" t="s">
        <v>3</v>
      </c>
      <c r="B10" s="240"/>
      <c r="C10" s="241"/>
      <c r="D10" s="14" t="s">
        <v>16</v>
      </c>
      <c r="E10" s="14" t="s">
        <v>16</v>
      </c>
      <c r="F10" s="13">
        <f>SUM(F11:F65536)</f>
        <v>1299700.05</v>
      </c>
      <c r="G10" s="15">
        <f t="shared" si="1"/>
        <v>280824.58999999997</v>
      </c>
      <c r="H10" s="15">
        <f t="shared" si="1"/>
        <v>228603.55</v>
      </c>
      <c r="I10" s="15">
        <f t="shared" si="1"/>
        <v>191012.13</v>
      </c>
      <c r="J10" s="15">
        <f t="shared" si="1"/>
        <v>162450.79999999999</v>
      </c>
      <c r="K10" s="15">
        <f t="shared" si="1"/>
        <v>136427.54</v>
      </c>
      <c r="L10" s="15">
        <f t="shared" si="1"/>
        <v>110807.54</v>
      </c>
      <c r="M10" s="15">
        <f t="shared" si="1"/>
        <v>85187.54</v>
      </c>
      <c r="N10" s="15">
        <f t="shared" si="1"/>
        <v>59567.54</v>
      </c>
      <c r="O10" s="15">
        <f t="shared" si="1"/>
        <v>33947.54</v>
      </c>
      <c r="P10" s="15">
        <f t="shared" si="1"/>
        <v>10871.28</v>
      </c>
      <c r="Q10" s="15">
        <f t="shared" si="1"/>
        <v>0</v>
      </c>
      <c r="R10" s="125">
        <f t="shared" si="1"/>
        <v>0</v>
      </c>
    </row>
    <row r="11" spans="1:19" ht="25.9" customHeight="1">
      <c r="A11" s="114" t="s">
        <v>193</v>
      </c>
      <c r="B11" s="129" t="s">
        <v>299</v>
      </c>
      <c r="C11" s="211" t="s">
        <v>285</v>
      </c>
      <c r="D11" s="16">
        <f>E12+F13</f>
        <v>546797.63</v>
      </c>
      <c r="E11" s="17" t="s">
        <v>16</v>
      </c>
      <c r="F11" s="17" t="s">
        <v>16</v>
      </c>
      <c r="G11" s="16">
        <f>SUM(G12:G13)</f>
        <v>546797.63</v>
      </c>
      <c r="H11" s="16">
        <f t="shared" ref="H11:R11" si="2">SUM(H12:H13)</f>
        <v>0</v>
      </c>
      <c r="I11" s="16">
        <f t="shared" si="2"/>
        <v>0</v>
      </c>
      <c r="J11" s="16">
        <f t="shared" si="2"/>
        <v>0</v>
      </c>
      <c r="K11" s="16">
        <f t="shared" si="2"/>
        <v>0</v>
      </c>
      <c r="L11" s="16">
        <f t="shared" si="2"/>
        <v>0</v>
      </c>
      <c r="M11" s="16">
        <f t="shared" si="2"/>
        <v>0</v>
      </c>
      <c r="N11" s="16">
        <f t="shared" si="2"/>
        <v>0</v>
      </c>
      <c r="O11" s="16">
        <f t="shared" si="2"/>
        <v>0</v>
      </c>
      <c r="P11" s="16">
        <f t="shared" si="2"/>
        <v>0</v>
      </c>
      <c r="Q11" s="16">
        <f t="shared" si="2"/>
        <v>0</v>
      </c>
      <c r="R11" s="124">
        <f t="shared" si="2"/>
        <v>0</v>
      </c>
    </row>
    <row r="12" spans="1:19" ht="23.1" customHeight="1">
      <c r="A12" s="242" t="s">
        <v>0</v>
      </c>
      <c r="B12" s="243"/>
      <c r="C12" s="212"/>
      <c r="D12" s="18" t="s">
        <v>16</v>
      </c>
      <c r="E12" s="19">
        <v>538461.52</v>
      </c>
      <c r="F12" s="18" t="s">
        <v>16</v>
      </c>
      <c r="G12" s="20">
        <v>538461.52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2"/>
    </row>
    <row r="13" spans="1:19" ht="23.1" customHeight="1" thickBot="1">
      <c r="A13" s="234" t="s">
        <v>1</v>
      </c>
      <c r="B13" s="235"/>
      <c r="C13" s="213"/>
      <c r="D13" s="23" t="s">
        <v>16</v>
      </c>
      <c r="E13" s="23" t="s">
        <v>16</v>
      </c>
      <c r="F13" s="24">
        <v>8336.11</v>
      </c>
      <c r="G13" s="25">
        <v>8336.11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7"/>
    </row>
    <row r="14" spans="1:19" ht="40.15" customHeight="1">
      <c r="A14" s="114" t="s">
        <v>194</v>
      </c>
      <c r="B14" s="129" t="s">
        <v>303</v>
      </c>
      <c r="C14" s="211" t="s">
        <v>293</v>
      </c>
      <c r="D14" s="16">
        <f>E15+F16</f>
        <v>1289166.69</v>
      </c>
      <c r="E14" s="17" t="s">
        <v>16</v>
      </c>
      <c r="F14" s="17" t="s">
        <v>16</v>
      </c>
      <c r="G14" s="16">
        <f>SUM(G15:G16)</f>
        <v>679202.58</v>
      </c>
      <c r="H14" s="16">
        <f t="shared" ref="H14:R14" si="3">SUM(H15:H16)</f>
        <v>609964.11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0</v>
      </c>
      <c r="R14" s="124">
        <f t="shared" si="3"/>
        <v>0</v>
      </c>
    </row>
    <row r="15" spans="1:19" ht="23.1" customHeight="1">
      <c r="A15" s="242" t="s">
        <v>0</v>
      </c>
      <c r="B15" s="243"/>
      <c r="C15" s="212"/>
      <c r="D15" s="18" t="s">
        <v>16</v>
      </c>
      <c r="E15" s="19">
        <v>1256303.19</v>
      </c>
      <c r="F15" s="18" t="s">
        <v>16</v>
      </c>
      <c r="G15" s="20">
        <v>655462.07999999996</v>
      </c>
      <c r="H15" s="20">
        <v>600841.11</v>
      </c>
      <c r="I15" s="20"/>
      <c r="J15" s="20"/>
      <c r="K15" s="20"/>
      <c r="L15" s="20"/>
      <c r="M15" s="20"/>
      <c r="N15" s="20"/>
      <c r="O15" s="20"/>
      <c r="P15" s="20"/>
      <c r="Q15" s="20"/>
      <c r="R15" s="22"/>
    </row>
    <row r="16" spans="1:19" ht="23.1" customHeight="1" thickBot="1">
      <c r="A16" s="234" t="s">
        <v>1</v>
      </c>
      <c r="B16" s="235"/>
      <c r="C16" s="213"/>
      <c r="D16" s="23" t="s">
        <v>16</v>
      </c>
      <c r="E16" s="23" t="s">
        <v>16</v>
      </c>
      <c r="F16" s="24">
        <v>32863.5</v>
      </c>
      <c r="G16" s="25">
        <v>23740.5</v>
      </c>
      <c r="H16" s="25">
        <v>9123</v>
      </c>
      <c r="I16" s="25"/>
      <c r="J16" s="25"/>
      <c r="K16" s="25"/>
      <c r="L16" s="25"/>
      <c r="M16" s="25"/>
      <c r="N16" s="25"/>
      <c r="O16" s="25"/>
      <c r="P16" s="25"/>
      <c r="Q16" s="25"/>
      <c r="R16" s="27"/>
    </row>
    <row r="17" spans="1:18" ht="45" customHeight="1">
      <c r="A17" s="114" t="s">
        <v>195</v>
      </c>
      <c r="B17" s="129" t="s">
        <v>302</v>
      </c>
      <c r="C17" s="211" t="s">
        <v>294</v>
      </c>
      <c r="D17" s="16">
        <f>E18+F19</f>
        <v>307007.02</v>
      </c>
      <c r="E17" s="17" t="s">
        <v>16</v>
      </c>
      <c r="F17" s="17" t="s">
        <v>16</v>
      </c>
      <c r="G17" s="16">
        <f>SUM(G18:G19)</f>
        <v>107638.01000000001</v>
      </c>
      <c r="H17" s="16">
        <f t="shared" ref="H17:R17" si="4">SUM(H18:H19)</f>
        <v>104870.41</v>
      </c>
      <c r="I17" s="16">
        <f t="shared" si="4"/>
        <v>94498.6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  <c r="P17" s="16">
        <f t="shared" si="4"/>
        <v>0</v>
      </c>
      <c r="Q17" s="16">
        <f t="shared" si="4"/>
        <v>0</v>
      </c>
      <c r="R17" s="124">
        <f t="shared" si="4"/>
        <v>0</v>
      </c>
    </row>
    <row r="18" spans="1:18" ht="23.1" customHeight="1">
      <c r="A18" s="247" t="s">
        <v>0</v>
      </c>
      <c r="B18" s="248"/>
      <c r="C18" s="212"/>
      <c r="D18" s="18" t="s">
        <v>16</v>
      </c>
      <c r="E18" s="19">
        <v>294117.74</v>
      </c>
      <c r="F18" s="18" t="s">
        <v>16</v>
      </c>
      <c r="G18" s="20">
        <v>100840.32000000001</v>
      </c>
      <c r="H18" s="20">
        <v>100840.32000000001</v>
      </c>
      <c r="I18" s="20">
        <v>92437.1</v>
      </c>
      <c r="J18" s="20"/>
      <c r="K18" s="20"/>
      <c r="L18" s="20"/>
      <c r="M18" s="20"/>
      <c r="N18" s="20"/>
      <c r="O18" s="20"/>
      <c r="P18" s="20"/>
      <c r="Q18" s="20"/>
      <c r="R18" s="22"/>
    </row>
    <row r="19" spans="1:18" ht="23.1" customHeight="1" thickBot="1">
      <c r="A19" s="234" t="s">
        <v>1</v>
      </c>
      <c r="B19" s="235"/>
      <c r="C19" s="213"/>
      <c r="D19" s="23" t="s">
        <v>16</v>
      </c>
      <c r="E19" s="23" t="s">
        <v>16</v>
      </c>
      <c r="F19" s="24">
        <v>12889.28</v>
      </c>
      <c r="G19" s="25">
        <v>6797.69</v>
      </c>
      <c r="H19" s="25">
        <v>4030.09</v>
      </c>
      <c r="I19" s="25">
        <v>2061.5</v>
      </c>
      <c r="J19" s="25"/>
      <c r="K19" s="25"/>
      <c r="L19" s="25"/>
      <c r="M19" s="25"/>
      <c r="N19" s="25"/>
      <c r="O19" s="25"/>
      <c r="P19" s="25"/>
      <c r="Q19" s="25"/>
      <c r="R19" s="27"/>
    </row>
    <row r="20" spans="1:18" ht="35.450000000000003" customHeight="1">
      <c r="A20" s="114" t="s">
        <v>196</v>
      </c>
      <c r="B20" s="129" t="s">
        <v>286</v>
      </c>
      <c r="C20" s="211" t="s">
        <v>295</v>
      </c>
      <c r="D20" s="16">
        <f>E21+F22</f>
        <v>204371.06</v>
      </c>
      <c r="E20" s="17" t="s">
        <v>16</v>
      </c>
      <c r="F20" s="17" t="s">
        <v>16</v>
      </c>
      <c r="G20" s="16">
        <f>SUM(G21:G22)</f>
        <v>53462.91</v>
      </c>
      <c r="H20" s="16">
        <f t="shared" ref="H20:R20" si="5">SUM(H21:H22)</f>
        <v>52583.08</v>
      </c>
      <c r="I20" s="16">
        <f t="shared" si="5"/>
        <v>51703.25</v>
      </c>
      <c r="J20" s="16">
        <f t="shared" si="5"/>
        <v>46621.82</v>
      </c>
      <c r="K20" s="16">
        <f t="shared" si="5"/>
        <v>0</v>
      </c>
      <c r="L20" s="16">
        <f t="shared" si="5"/>
        <v>0</v>
      </c>
      <c r="M20" s="16">
        <f t="shared" si="5"/>
        <v>0</v>
      </c>
      <c r="N20" s="16">
        <f t="shared" si="5"/>
        <v>0</v>
      </c>
      <c r="O20" s="16">
        <f t="shared" si="5"/>
        <v>0</v>
      </c>
      <c r="P20" s="16">
        <f t="shared" si="5"/>
        <v>0</v>
      </c>
      <c r="Q20" s="16">
        <f t="shared" si="5"/>
        <v>0</v>
      </c>
      <c r="R20" s="124">
        <f t="shared" si="5"/>
        <v>0</v>
      </c>
    </row>
    <row r="21" spans="1:18" ht="23.1" customHeight="1">
      <c r="A21" s="247" t="s">
        <v>0</v>
      </c>
      <c r="B21" s="248"/>
      <c r="C21" s="212"/>
      <c r="D21" s="18" t="s">
        <v>16</v>
      </c>
      <c r="E21" s="19">
        <v>197479.04000000001</v>
      </c>
      <c r="F21" s="18" t="s">
        <v>16</v>
      </c>
      <c r="G21" s="20">
        <v>50420.160000000003</v>
      </c>
      <c r="H21" s="20">
        <v>50420.160000000003</v>
      </c>
      <c r="I21" s="20">
        <v>50420.160000000003</v>
      </c>
      <c r="J21" s="20">
        <v>46218.559999999998</v>
      </c>
      <c r="K21" s="20"/>
      <c r="L21" s="20"/>
      <c r="M21" s="20"/>
      <c r="N21" s="20"/>
      <c r="O21" s="20"/>
      <c r="P21" s="20"/>
      <c r="Q21" s="20"/>
      <c r="R21" s="22"/>
    </row>
    <row r="22" spans="1:18" ht="23.1" customHeight="1" thickBot="1">
      <c r="A22" s="234" t="s">
        <v>1</v>
      </c>
      <c r="B22" s="235"/>
      <c r="C22" s="213"/>
      <c r="D22" s="23" t="s">
        <v>16</v>
      </c>
      <c r="E22" s="23" t="s">
        <v>16</v>
      </c>
      <c r="F22" s="24">
        <v>6892.02</v>
      </c>
      <c r="G22" s="25">
        <v>3042.75</v>
      </c>
      <c r="H22" s="25">
        <v>2162.92</v>
      </c>
      <c r="I22" s="25">
        <v>1283.0899999999999</v>
      </c>
      <c r="J22" s="25">
        <v>403.26</v>
      </c>
      <c r="K22" s="25"/>
      <c r="L22" s="25"/>
      <c r="M22" s="25"/>
      <c r="N22" s="25"/>
      <c r="O22" s="25"/>
      <c r="P22" s="25"/>
      <c r="Q22" s="25"/>
      <c r="R22" s="27"/>
    </row>
    <row r="23" spans="1:18" ht="28.15" customHeight="1">
      <c r="A23" s="114" t="s">
        <v>197</v>
      </c>
      <c r="B23" s="129" t="s">
        <v>300</v>
      </c>
      <c r="C23" s="211" t="s">
        <v>296</v>
      </c>
      <c r="D23" s="16">
        <f>E24+F25</f>
        <v>2476860.34</v>
      </c>
      <c r="E23" s="17" t="s">
        <v>16</v>
      </c>
      <c r="F23" s="17" t="s">
        <v>16</v>
      </c>
      <c r="G23" s="16">
        <f>SUM(G24:G25)</f>
        <v>297402.26</v>
      </c>
      <c r="H23" s="16">
        <f t="shared" ref="H23:R23" si="6">SUM(H24:H25)</f>
        <v>291852.26</v>
      </c>
      <c r="I23" s="16">
        <f t="shared" si="6"/>
        <v>286302.26</v>
      </c>
      <c r="J23" s="16">
        <f>J24+J25</f>
        <v>280752.26</v>
      </c>
      <c r="K23" s="16">
        <f t="shared" si="6"/>
        <v>275202.26</v>
      </c>
      <c r="L23" s="16">
        <f t="shared" si="6"/>
        <v>269652.26</v>
      </c>
      <c r="M23" s="16">
        <f t="shared" si="6"/>
        <v>264102.26</v>
      </c>
      <c r="N23" s="16">
        <f t="shared" si="6"/>
        <v>258552.26</v>
      </c>
      <c r="O23" s="16">
        <f t="shared" si="6"/>
        <v>253042.26</v>
      </c>
      <c r="P23" s="16">
        <f t="shared" si="6"/>
        <v>0</v>
      </c>
      <c r="Q23" s="16">
        <f t="shared" si="6"/>
        <v>0</v>
      </c>
      <c r="R23" s="124">
        <f t="shared" si="6"/>
        <v>0</v>
      </c>
    </row>
    <row r="24" spans="1:18" ht="23.1" customHeight="1">
      <c r="A24" s="242" t="s">
        <v>0</v>
      </c>
      <c r="B24" s="243"/>
      <c r="C24" s="212"/>
      <c r="D24" s="18" t="s">
        <v>16</v>
      </c>
      <c r="E24" s="19">
        <v>2250004</v>
      </c>
      <c r="F24" s="18" t="s">
        <v>16</v>
      </c>
      <c r="G24" s="20">
        <v>249996</v>
      </c>
      <c r="H24" s="20">
        <v>249996</v>
      </c>
      <c r="I24" s="20">
        <v>249996</v>
      </c>
      <c r="J24" s="20">
        <v>249996</v>
      </c>
      <c r="K24" s="20">
        <v>249996</v>
      </c>
      <c r="L24" s="20">
        <v>249996</v>
      </c>
      <c r="M24" s="20">
        <v>249996</v>
      </c>
      <c r="N24" s="20">
        <v>249996</v>
      </c>
      <c r="O24" s="20">
        <v>250036</v>
      </c>
      <c r="P24" s="20"/>
      <c r="Q24" s="20"/>
      <c r="R24" s="22"/>
    </row>
    <row r="25" spans="1:18" ht="23.1" customHeight="1" thickBot="1">
      <c r="A25" s="234" t="s">
        <v>1</v>
      </c>
      <c r="B25" s="235"/>
      <c r="C25" s="213"/>
      <c r="D25" s="23" t="s">
        <v>16</v>
      </c>
      <c r="E25" s="23" t="s">
        <v>16</v>
      </c>
      <c r="F25" s="24">
        <v>226856.34</v>
      </c>
      <c r="G25" s="25">
        <v>47406.26</v>
      </c>
      <c r="H25" s="25">
        <v>41856.26</v>
      </c>
      <c r="I25" s="25">
        <v>36306.26</v>
      </c>
      <c r="J25" s="25">
        <v>30756.26</v>
      </c>
      <c r="K25" s="25">
        <v>25206.26</v>
      </c>
      <c r="L25" s="25">
        <v>19656.259999999998</v>
      </c>
      <c r="M25" s="25">
        <v>14106.26</v>
      </c>
      <c r="N25" s="25">
        <v>8556.26</v>
      </c>
      <c r="O25" s="25">
        <v>3006.26</v>
      </c>
      <c r="P25" s="25"/>
      <c r="Q25" s="25"/>
      <c r="R25" s="27"/>
    </row>
    <row r="26" spans="1:18" ht="49.15" customHeight="1">
      <c r="A26" s="114" t="s">
        <v>198</v>
      </c>
      <c r="B26" s="129" t="s">
        <v>298</v>
      </c>
      <c r="C26" s="211" t="s">
        <v>297</v>
      </c>
      <c r="D26" s="16">
        <f>E27+F28</f>
        <v>10011862.800000001</v>
      </c>
      <c r="E26" s="17" t="s">
        <v>16</v>
      </c>
      <c r="F26" s="17" t="s">
        <v>16</v>
      </c>
      <c r="G26" s="16">
        <f>SUM(G27:G28)</f>
        <v>1091501.28</v>
      </c>
      <c r="H26" s="16">
        <f t="shared" ref="H26:R26" si="7">SUM(H27:H28)</f>
        <v>1071431.28</v>
      </c>
      <c r="I26" s="16">
        <f t="shared" si="7"/>
        <v>1051361.28</v>
      </c>
      <c r="J26" s="16">
        <f t="shared" si="7"/>
        <v>1031291.28</v>
      </c>
      <c r="K26" s="16">
        <f t="shared" si="7"/>
        <v>1011221.28</v>
      </c>
      <c r="L26" s="16">
        <f t="shared" si="7"/>
        <v>991151.28</v>
      </c>
      <c r="M26" s="16">
        <f t="shared" si="7"/>
        <v>971081.28</v>
      </c>
      <c r="N26" s="16">
        <f t="shared" si="7"/>
        <v>951011.28</v>
      </c>
      <c r="O26" s="16">
        <f t="shared" si="7"/>
        <v>930941.28</v>
      </c>
      <c r="P26" s="16">
        <f t="shared" si="7"/>
        <v>910871.28</v>
      </c>
      <c r="Q26" s="16">
        <f t="shared" si="7"/>
        <v>0</v>
      </c>
      <c r="R26" s="124">
        <f t="shared" si="7"/>
        <v>0</v>
      </c>
    </row>
    <row r="27" spans="1:18" ht="23.1" customHeight="1">
      <c r="A27" s="242" t="s">
        <v>0</v>
      </c>
      <c r="B27" s="243"/>
      <c r="C27" s="212"/>
      <c r="D27" s="18" t="s">
        <v>16</v>
      </c>
      <c r="E27" s="19">
        <v>9000000</v>
      </c>
      <c r="F27" s="18" t="s">
        <v>16</v>
      </c>
      <c r="G27" s="20">
        <v>900000</v>
      </c>
      <c r="H27" s="20">
        <v>900000</v>
      </c>
      <c r="I27" s="20">
        <v>900000</v>
      </c>
      <c r="J27" s="20">
        <v>900000</v>
      </c>
      <c r="K27" s="20">
        <v>900000</v>
      </c>
      <c r="L27" s="20">
        <v>900000</v>
      </c>
      <c r="M27" s="20">
        <v>900000</v>
      </c>
      <c r="N27" s="20">
        <v>900000</v>
      </c>
      <c r="O27" s="20">
        <v>900000</v>
      </c>
      <c r="P27" s="20">
        <v>900000</v>
      </c>
      <c r="Q27" s="20"/>
      <c r="R27" s="22"/>
    </row>
    <row r="28" spans="1:18" ht="23.1" customHeight="1" thickBot="1">
      <c r="A28" s="234" t="s">
        <v>1</v>
      </c>
      <c r="B28" s="235"/>
      <c r="C28" s="213"/>
      <c r="D28" s="23" t="s">
        <v>16</v>
      </c>
      <c r="E28" s="23" t="s">
        <v>16</v>
      </c>
      <c r="F28" s="24">
        <v>1011862.8</v>
      </c>
      <c r="G28" s="25">
        <v>191501.28</v>
      </c>
      <c r="H28" s="25">
        <v>171431.28</v>
      </c>
      <c r="I28" s="25">
        <v>151361.28</v>
      </c>
      <c r="J28" s="25">
        <v>131291.28</v>
      </c>
      <c r="K28" s="25">
        <v>111221.28</v>
      </c>
      <c r="L28" s="25">
        <v>91151.28</v>
      </c>
      <c r="M28" s="25">
        <v>71081.279999999999</v>
      </c>
      <c r="N28" s="25">
        <v>51011.28</v>
      </c>
      <c r="O28" s="25">
        <v>30941.279999999999</v>
      </c>
      <c r="P28" s="25">
        <v>10871.28</v>
      </c>
      <c r="Q28" s="25"/>
      <c r="R28" s="27"/>
    </row>
    <row r="29" spans="1:18" ht="23.1" customHeight="1">
      <c r="A29" s="114" t="s">
        <v>199</v>
      </c>
      <c r="B29" s="129" t="s">
        <v>238</v>
      </c>
      <c r="C29" s="211"/>
      <c r="D29" s="16">
        <f>E30+F31</f>
        <v>0</v>
      </c>
      <c r="E29" s="17" t="s">
        <v>16</v>
      </c>
      <c r="F29" s="17" t="s">
        <v>16</v>
      </c>
      <c r="G29" s="16">
        <f>SUM(G30:G31)</f>
        <v>0</v>
      </c>
      <c r="H29" s="16">
        <f t="shared" ref="H29:R29" si="8">SUM(H30:H31)</f>
        <v>0</v>
      </c>
      <c r="I29" s="16">
        <f t="shared" si="8"/>
        <v>0</v>
      </c>
      <c r="J29" s="16">
        <f t="shared" si="8"/>
        <v>0</v>
      </c>
      <c r="K29" s="16">
        <f t="shared" si="8"/>
        <v>0</v>
      </c>
      <c r="L29" s="16">
        <f t="shared" si="8"/>
        <v>0</v>
      </c>
      <c r="M29" s="16">
        <f t="shared" si="8"/>
        <v>0</v>
      </c>
      <c r="N29" s="16">
        <f t="shared" si="8"/>
        <v>0</v>
      </c>
      <c r="O29" s="16">
        <f t="shared" si="8"/>
        <v>0</v>
      </c>
      <c r="P29" s="16">
        <f t="shared" si="8"/>
        <v>0</v>
      </c>
      <c r="Q29" s="16">
        <f t="shared" si="8"/>
        <v>0</v>
      </c>
      <c r="R29" s="124">
        <f t="shared" si="8"/>
        <v>0</v>
      </c>
    </row>
    <row r="30" spans="1:18" ht="23.1" customHeight="1">
      <c r="A30" s="242" t="s">
        <v>0</v>
      </c>
      <c r="B30" s="243"/>
      <c r="C30" s="212"/>
      <c r="D30" s="18" t="s">
        <v>16</v>
      </c>
      <c r="E30" s="19">
        <f>SUM(G30:R30)</f>
        <v>0</v>
      </c>
      <c r="F30" s="18" t="s">
        <v>16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2"/>
    </row>
    <row r="31" spans="1:18" ht="23.1" customHeight="1" thickBot="1">
      <c r="A31" s="234" t="s">
        <v>1</v>
      </c>
      <c r="B31" s="235"/>
      <c r="C31" s="213"/>
      <c r="D31" s="23" t="s">
        <v>16</v>
      </c>
      <c r="E31" s="23" t="s">
        <v>16</v>
      </c>
      <c r="F31" s="24">
        <f>SUM(G31:R31)</f>
        <v>0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7"/>
    </row>
    <row r="32" spans="1:18" ht="22.9" customHeight="1">
      <c r="A32" s="114" t="s">
        <v>200</v>
      </c>
      <c r="B32" s="129" t="s">
        <v>238</v>
      </c>
      <c r="C32" s="211"/>
      <c r="D32" s="16">
        <f>E33+F34</f>
        <v>0</v>
      </c>
      <c r="E32" s="17" t="s">
        <v>16</v>
      </c>
      <c r="F32" s="17" t="s">
        <v>16</v>
      </c>
      <c r="G32" s="16">
        <f>SUM(G33:G34)</f>
        <v>0</v>
      </c>
      <c r="H32" s="16">
        <f t="shared" ref="H32:R32" si="9">SUM(H33:H34)</f>
        <v>0</v>
      </c>
      <c r="I32" s="16">
        <f t="shared" si="9"/>
        <v>0</v>
      </c>
      <c r="J32" s="16">
        <f t="shared" si="9"/>
        <v>0</v>
      </c>
      <c r="K32" s="16">
        <f t="shared" si="9"/>
        <v>0</v>
      </c>
      <c r="L32" s="16">
        <f t="shared" si="9"/>
        <v>0</v>
      </c>
      <c r="M32" s="16">
        <f t="shared" si="9"/>
        <v>0</v>
      </c>
      <c r="N32" s="16">
        <f t="shared" si="9"/>
        <v>0</v>
      </c>
      <c r="O32" s="16">
        <f t="shared" si="9"/>
        <v>0</v>
      </c>
      <c r="P32" s="16">
        <f t="shared" si="9"/>
        <v>0</v>
      </c>
      <c r="Q32" s="16">
        <f t="shared" si="9"/>
        <v>0</v>
      </c>
      <c r="R32" s="124">
        <f t="shared" si="9"/>
        <v>0</v>
      </c>
    </row>
    <row r="33" spans="1:18" ht="23.1" customHeight="1">
      <c r="A33" s="242" t="s">
        <v>0</v>
      </c>
      <c r="B33" s="243"/>
      <c r="C33" s="212"/>
      <c r="D33" s="18" t="s">
        <v>16</v>
      </c>
      <c r="E33" s="19">
        <f>SUM(G33:R33)</f>
        <v>0</v>
      </c>
      <c r="F33" s="18" t="s">
        <v>16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2"/>
    </row>
    <row r="34" spans="1:18" ht="23.1" customHeight="1" thickBot="1">
      <c r="A34" s="234" t="s">
        <v>1</v>
      </c>
      <c r="B34" s="235"/>
      <c r="C34" s="213"/>
      <c r="D34" s="23" t="s">
        <v>16</v>
      </c>
      <c r="E34" s="23" t="s">
        <v>16</v>
      </c>
      <c r="F34" s="24">
        <f>SUM(G34:R34)</f>
        <v>0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7"/>
    </row>
    <row r="35" spans="1:18" ht="23.1" customHeight="1">
      <c r="A35" s="114" t="s">
        <v>201</v>
      </c>
      <c r="B35" s="129" t="s">
        <v>238</v>
      </c>
      <c r="C35" s="211"/>
      <c r="D35" s="16">
        <f>E36+F37</f>
        <v>0</v>
      </c>
      <c r="E35" s="17" t="s">
        <v>16</v>
      </c>
      <c r="F35" s="17" t="s">
        <v>16</v>
      </c>
      <c r="G35" s="16">
        <f>SUM(G36:G37)</f>
        <v>0</v>
      </c>
      <c r="H35" s="16">
        <f t="shared" ref="H35:R35" si="10">SUM(H36:H37)</f>
        <v>0</v>
      </c>
      <c r="I35" s="16">
        <f t="shared" si="10"/>
        <v>0</v>
      </c>
      <c r="J35" s="16">
        <f t="shared" si="10"/>
        <v>0</v>
      </c>
      <c r="K35" s="16">
        <f t="shared" si="10"/>
        <v>0</v>
      </c>
      <c r="L35" s="16">
        <f t="shared" si="10"/>
        <v>0</v>
      </c>
      <c r="M35" s="16">
        <f t="shared" si="10"/>
        <v>0</v>
      </c>
      <c r="N35" s="16">
        <f t="shared" si="10"/>
        <v>0</v>
      </c>
      <c r="O35" s="16">
        <f t="shared" si="10"/>
        <v>0</v>
      </c>
      <c r="P35" s="16">
        <f t="shared" si="10"/>
        <v>0</v>
      </c>
      <c r="Q35" s="16">
        <f t="shared" si="10"/>
        <v>0</v>
      </c>
      <c r="R35" s="124">
        <f t="shared" si="10"/>
        <v>0</v>
      </c>
    </row>
    <row r="36" spans="1:18" ht="23.1" customHeight="1">
      <c r="A36" s="242" t="s">
        <v>0</v>
      </c>
      <c r="B36" s="243"/>
      <c r="C36" s="212"/>
      <c r="D36" s="18" t="s">
        <v>16</v>
      </c>
      <c r="E36" s="19">
        <f>SUM(G36:R36)</f>
        <v>0</v>
      </c>
      <c r="F36" s="18" t="s">
        <v>16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2"/>
    </row>
    <row r="37" spans="1:18" ht="23.1" customHeight="1" thickBot="1">
      <c r="A37" s="234" t="s">
        <v>1</v>
      </c>
      <c r="B37" s="235"/>
      <c r="C37" s="213"/>
      <c r="D37" s="23" t="s">
        <v>16</v>
      </c>
      <c r="E37" s="23" t="s">
        <v>16</v>
      </c>
      <c r="F37" s="24">
        <f>SUM(G37:R37)</f>
        <v>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7"/>
    </row>
    <row r="38" spans="1:18" ht="23.1" customHeight="1">
      <c r="A38" s="114" t="s">
        <v>202</v>
      </c>
      <c r="B38" s="129" t="s">
        <v>238</v>
      </c>
      <c r="C38" s="211"/>
      <c r="D38" s="16">
        <f>E39+F40</f>
        <v>0</v>
      </c>
      <c r="E38" s="17" t="s">
        <v>16</v>
      </c>
      <c r="F38" s="17" t="s">
        <v>16</v>
      </c>
      <c r="G38" s="16">
        <f>SUM(G39:G40)</f>
        <v>0</v>
      </c>
      <c r="H38" s="16">
        <f t="shared" ref="H38:R38" si="11">SUM(H39:H40)</f>
        <v>0</v>
      </c>
      <c r="I38" s="16">
        <f t="shared" si="11"/>
        <v>0</v>
      </c>
      <c r="J38" s="16">
        <f t="shared" si="11"/>
        <v>0</v>
      </c>
      <c r="K38" s="16">
        <f t="shared" si="11"/>
        <v>0</v>
      </c>
      <c r="L38" s="16">
        <f t="shared" si="11"/>
        <v>0</v>
      </c>
      <c r="M38" s="16">
        <f t="shared" si="11"/>
        <v>0</v>
      </c>
      <c r="N38" s="16">
        <f t="shared" si="11"/>
        <v>0</v>
      </c>
      <c r="O38" s="16">
        <f t="shared" si="11"/>
        <v>0</v>
      </c>
      <c r="P38" s="16">
        <f t="shared" si="11"/>
        <v>0</v>
      </c>
      <c r="Q38" s="16">
        <f t="shared" si="11"/>
        <v>0</v>
      </c>
      <c r="R38" s="124">
        <f t="shared" si="11"/>
        <v>0</v>
      </c>
    </row>
    <row r="39" spans="1:18" ht="23.1" customHeight="1">
      <c r="A39" s="242" t="s">
        <v>0</v>
      </c>
      <c r="B39" s="243"/>
      <c r="C39" s="212"/>
      <c r="D39" s="18" t="s">
        <v>16</v>
      </c>
      <c r="E39" s="19">
        <f>SUM(G39:R39)</f>
        <v>0</v>
      </c>
      <c r="F39" s="18" t="s">
        <v>16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2"/>
    </row>
    <row r="40" spans="1:18" ht="23.1" customHeight="1" thickBot="1">
      <c r="A40" s="234" t="s">
        <v>1</v>
      </c>
      <c r="B40" s="235"/>
      <c r="C40" s="213"/>
      <c r="D40" s="23" t="s">
        <v>16</v>
      </c>
      <c r="E40" s="23" t="s">
        <v>16</v>
      </c>
      <c r="F40" s="24">
        <f>SUM(G40:R40)</f>
        <v>0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7"/>
    </row>
    <row r="41" spans="1:18" ht="23.1" hidden="1" customHeight="1" outlineLevel="1">
      <c r="A41" s="114" t="s">
        <v>203</v>
      </c>
      <c r="B41" s="129" t="s">
        <v>238</v>
      </c>
      <c r="C41" s="211"/>
      <c r="D41" s="16">
        <f>E42+F43</f>
        <v>0</v>
      </c>
      <c r="E41" s="17" t="s">
        <v>16</v>
      </c>
      <c r="F41" s="17" t="s">
        <v>16</v>
      </c>
      <c r="G41" s="16">
        <f>SUM(G42:G43)</f>
        <v>0</v>
      </c>
      <c r="H41" s="16">
        <f t="shared" ref="H41:R41" si="12">SUM(H42:H43)</f>
        <v>0</v>
      </c>
      <c r="I41" s="16">
        <f t="shared" si="12"/>
        <v>0</v>
      </c>
      <c r="J41" s="16">
        <f t="shared" si="12"/>
        <v>0</v>
      </c>
      <c r="K41" s="16">
        <f t="shared" si="12"/>
        <v>0</v>
      </c>
      <c r="L41" s="16">
        <f t="shared" si="12"/>
        <v>0</v>
      </c>
      <c r="M41" s="16">
        <f t="shared" si="12"/>
        <v>0</v>
      </c>
      <c r="N41" s="16">
        <f t="shared" si="12"/>
        <v>0</v>
      </c>
      <c r="O41" s="16">
        <f t="shared" si="12"/>
        <v>0</v>
      </c>
      <c r="P41" s="16">
        <f t="shared" si="12"/>
        <v>0</v>
      </c>
      <c r="Q41" s="16">
        <f t="shared" si="12"/>
        <v>0</v>
      </c>
      <c r="R41" s="124">
        <f t="shared" si="12"/>
        <v>0</v>
      </c>
    </row>
    <row r="42" spans="1:18" ht="23.1" hidden="1" customHeight="1" outlineLevel="1">
      <c r="A42" s="242" t="s">
        <v>0</v>
      </c>
      <c r="B42" s="243"/>
      <c r="C42" s="212"/>
      <c r="D42" s="18" t="s">
        <v>16</v>
      </c>
      <c r="E42" s="19">
        <f>SUM(G42:R42)</f>
        <v>0</v>
      </c>
      <c r="F42" s="18" t="s">
        <v>16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2"/>
    </row>
    <row r="43" spans="1:18" ht="23.1" hidden="1" customHeight="1" outlineLevel="1" thickBot="1">
      <c r="A43" s="234" t="s">
        <v>1</v>
      </c>
      <c r="B43" s="235"/>
      <c r="C43" s="213"/>
      <c r="D43" s="23" t="s">
        <v>16</v>
      </c>
      <c r="E43" s="23" t="s">
        <v>16</v>
      </c>
      <c r="F43" s="24">
        <f>SUM(G43:R43)</f>
        <v>0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7"/>
    </row>
    <row r="44" spans="1:18" ht="23.1" hidden="1" customHeight="1" outlineLevel="1">
      <c r="A44" s="114" t="s">
        <v>204</v>
      </c>
      <c r="B44" s="129" t="s">
        <v>238</v>
      </c>
      <c r="C44" s="211"/>
      <c r="D44" s="16">
        <f>E45+F46</f>
        <v>0</v>
      </c>
      <c r="E44" s="17" t="s">
        <v>16</v>
      </c>
      <c r="F44" s="17" t="s">
        <v>16</v>
      </c>
      <c r="G44" s="16">
        <f>SUM(G45:G46)</f>
        <v>0</v>
      </c>
      <c r="H44" s="16">
        <f t="shared" ref="H44:R44" si="13">SUM(H45:H46)</f>
        <v>0</v>
      </c>
      <c r="I44" s="16">
        <f t="shared" si="13"/>
        <v>0</v>
      </c>
      <c r="J44" s="16">
        <f t="shared" si="13"/>
        <v>0</v>
      </c>
      <c r="K44" s="16">
        <f t="shared" si="13"/>
        <v>0</v>
      </c>
      <c r="L44" s="16">
        <f t="shared" si="13"/>
        <v>0</v>
      </c>
      <c r="M44" s="16">
        <f t="shared" si="13"/>
        <v>0</v>
      </c>
      <c r="N44" s="16">
        <f t="shared" si="13"/>
        <v>0</v>
      </c>
      <c r="O44" s="16">
        <f t="shared" si="13"/>
        <v>0</v>
      </c>
      <c r="P44" s="16">
        <f t="shared" si="13"/>
        <v>0</v>
      </c>
      <c r="Q44" s="16">
        <f t="shared" si="13"/>
        <v>0</v>
      </c>
      <c r="R44" s="124">
        <f t="shared" si="13"/>
        <v>0</v>
      </c>
    </row>
    <row r="45" spans="1:18" ht="23.1" hidden="1" customHeight="1" outlineLevel="1">
      <c r="A45" s="242" t="s">
        <v>0</v>
      </c>
      <c r="B45" s="243"/>
      <c r="C45" s="212"/>
      <c r="D45" s="18" t="s">
        <v>16</v>
      </c>
      <c r="E45" s="19">
        <f>SUM(G45:R45)</f>
        <v>0</v>
      </c>
      <c r="F45" s="18" t="s">
        <v>16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2"/>
    </row>
    <row r="46" spans="1:18" ht="23.1" hidden="1" customHeight="1" outlineLevel="1" thickBot="1">
      <c r="A46" s="234" t="s">
        <v>1</v>
      </c>
      <c r="B46" s="235"/>
      <c r="C46" s="213"/>
      <c r="D46" s="23" t="s">
        <v>16</v>
      </c>
      <c r="E46" s="23" t="s">
        <v>16</v>
      </c>
      <c r="F46" s="24">
        <f>SUM(G46:R46)</f>
        <v>0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7"/>
    </row>
    <row r="47" spans="1:18" ht="23.1" hidden="1" customHeight="1" outlineLevel="1">
      <c r="A47" s="114" t="s">
        <v>205</v>
      </c>
      <c r="B47" s="129" t="s">
        <v>238</v>
      </c>
      <c r="C47" s="211"/>
      <c r="D47" s="16">
        <f>E48+F49</f>
        <v>0</v>
      </c>
      <c r="E47" s="17" t="s">
        <v>16</v>
      </c>
      <c r="F47" s="17" t="s">
        <v>16</v>
      </c>
      <c r="G47" s="16">
        <f>SUM(G48:G49)</f>
        <v>0</v>
      </c>
      <c r="H47" s="16">
        <f t="shared" ref="H47:R47" si="14">SUM(H48:H49)</f>
        <v>0</v>
      </c>
      <c r="I47" s="16">
        <f t="shared" si="14"/>
        <v>0</v>
      </c>
      <c r="J47" s="16">
        <f t="shared" si="14"/>
        <v>0</v>
      </c>
      <c r="K47" s="16">
        <f t="shared" si="14"/>
        <v>0</v>
      </c>
      <c r="L47" s="16">
        <f t="shared" si="14"/>
        <v>0</v>
      </c>
      <c r="M47" s="16">
        <f t="shared" si="14"/>
        <v>0</v>
      </c>
      <c r="N47" s="16">
        <f t="shared" si="14"/>
        <v>0</v>
      </c>
      <c r="O47" s="16">
        <f t="shared" si="14"/>
        <v>0</v>
      </c>
      <c r="P47" s="16">
        <f t="shared" si="14"/>
        <v>0</v>
      </c>
      <c r="Q47" s="16">
        <f t="shared" si="14"/>
        <v>0</v>
      </c>
      <c r="R47" s="124">
        <f t="shared" si="14"/>
        <v>0</v>
      </c>
    </row>
    <row r="48" spans="1:18" ht="23.1" hidden="1" customHeight="1" outlineLevel="1">
      <c r="A48" s="242" t="s">
        <v>0</v>
      </c>
      <c r="B48" s="243"/>
      <c r="C48" s="212"/>
      <c r="D48" s="18" t="s">
        <v>16</v>
      </c>
      <c r="E48" s="19">
        <f>SUM(G48:R48)</f>
        <v>0</v>
      </c>
      <c r="F48" s="18" t="s">
        <v>16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2"/>
    </row>
    <row r="49" spans="1:18" ht="23.1" hidden="1" customHeight="1" outlineLevel="1" thickBot="1">
      <c r="A49" s="234" t="s">
        <v>1</v>
      </c>
      <c r="B49" s="235"/>
      <c r="C49" s="213"/>
      <c r="D49" s="23" t="s">
        <v>16</v>
      </c>
      <c r="E49" s="23" t="s">
        <v>16</v>
      </c>
      <c r="F49" s="24">
        <f>SUM(G49:R49)</f>
        <v>0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</row>
    <row r="50" spans="1:18" ht="23.1" hidden="1" customHeight="1" outlineLevel="1">
      <c r="A50" s="114" t="s">
        <v>206</v>
      </c>
      <c r="B50" s="129" t="s">
        <v>238</v>
      </c>
      <c r="C50" s="211"/>
      <c r="D50" s="16">
        <f>E51+F52</f>
        <v>0</v>
      </c>
      <c r="E50" s="17" t="s">
        <v>16</v>
      </c>
      <c r="F50" s="17" t="s">
        <v>16</v>
      </c>
      <c r="G50" s="16">
        <f>SUM(G51:G52)</f>
        <v>0</v>
      </c>
      <c r="H50" s="16">
        <f t="shared" ref="H50:R50" si="15">SUM(H51:H52)</f>
        <v>0</v>
      </c>
      <c r="I50" s="16">
        <f t="shared" si="15"/>
        <v>0</v>
      </c>
      <c r="J50" s="16">
        <f t="shared" si="15"/>
        <v>0</v>
      </c>
      <c r="K50" s="16">
        <f t="shared" si="15"/>
        <v>0</v>
      </c>
      <c r="L50" s="16">
        <f t="shared" si="15"/>
        <v>0</v>
      </c>
      <c r="M50" s="16">
        <f t="shared" si="15"/>
        <v>0</v>
      </c>
      <c r="N50" s="16">
        <f t="shared" si="15"/>
        <v>0</v>
      </c>
      <c r="O50" s="16">
        <f t="shared" si="15"/>
        <v>0</v>
      </c>
      <c r="P50" s="16">
        <f t="shared" si="15"/>
        <v>0</v>
      </c>
      <c r="Q50" s="16">
        <f t="shared" si="15"/>
        <v>0</v>
      </c>
      <c r="R50" s="124">
        <f t="shared" si="15"/>
        <v>0</v>
      </c>
    </row>
    <row r="51" spans="1:18" ht="23.1" hidden="1" customHeight="1" outlineLevel="1">
      <c r="A51" s="242" t="s">
        <v>0</v>
      </c>
      <c r="B51" s="243"/>
      <c r="C51" s="212"/>
      <c r="D51" s="18" t="s">
        <v>16</v>
      </c>
      <c r="E51" s="19">
        <f>SUM(G51:R51)</f>
        <v>0</v>
      </c>
      <c r="F51" s="18" t="s">
        <v>16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2"/>
    </row>
    <row r="52" spans="1:18" ht="23.1" hidden="1" customHeight="1" outlineLevel="1" thickBot="1">
      <c r="A52" s="234" t="s">
        <v>1</v>
      </c>
      <c r="B52" s="235"/>
      <c r="C52" s="213"/>
      <c r="D52" s="23" t="s">
        <v>16</v>
      </c>
      <c r="E52" s="23" t="s">
        <v>16</v>
      </c>
      <c r="F52" s="24">
        <f>SUM(G52:R52)</f>
        <v>0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7"/>
    </row>
    <row r="53" spans="1:18" ht="23.1" hidden="1" customHeight="1" outlineLevel="1">
      <c r="A53" s="114" t="s">
        <v>207</v>
      </c>
      <c r="B53" s="129" t="s">
        <v>238</v>
      </c>
      <c r="C53" s="211"/>
      <c r="D53" s="16">
        <f>E54+F55</f>
        <v>0</v>
      </c>
      <c r="E53" s="17" t="s">
        <v>16</v>
      </c>
      <c r="F53" s="17" t="s">
        <v>16</v>
      </c>
      <c r="G53" s="16">
        <f>SUM(G54:G55)</f>
        <v>0</v>
      </c>
      <c r="H53" s="16">
        <f t="shared" ref="H53:R53" si="16">SUM(H54:H55)</f>
        <v>0</v>
      </c>
      <c r="I53" s="16">
        <f t="shared" si="16"/>
        <v>0</v>
      </c>
      <c r="J53" s="16">
        <f t="shared" si="16"/>
        <v>0</v>
      </c>
      <c r="K53" s="16">
        <f t="shared" si="16"/>
        <v>0</v>
      </c>
      <c r="L53" s="16">
        <f t="shared" si="16"/>
        <v>0</v>
      </c>
      <c r="M53" s="16">
        <f t="shared" si="16"/>
        <v>0</v>
      </c>
      <c r="N53" s="16">
        <f t="shared" si="16"/>
        <v>0</v>
      </c>
      <c r="O53" s="16">
        <f t="shared" si="16"/>
        <v>0</v>
      </c>
      <c r="P53" s="16">
        <f t="shared" si="16"/>
        <v>0</v>
      </c>
      <c r="Q53" s="16">
        <f t="shared" si="16"/>
        <v>0</v>
      </c>
      <c r="R53" s="124">
        <f t="shared" si="16"/>
        <v>0</v>
      </c>
    </row>
    <row r="54" spans="1:18" ht="23.1" hidden="1" customHeight="1" outlineLevel="1">
      <c r="A54" s="242" t="s">
        <v>0</v>
      </c>
      <c r="B54" s="243"/>
      <c r="C54" s="212"/>
      <c r="D54" s="18" t="s">
        <v>16</v>
      </c>
      <c r="E54" s="19">
        <f>SUM(G54:R54)</f>
        <v>0</v>
      </c>
      <c r="F54" s="18" t="s">
        <v>16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2"/>
    </row>
    <row r="55" spans="1:18" ht="23.1" hidden="1" customHeight="1" outlineLevel="1" thickBot="1">
      <c r="A55" s="234" t="s">
        <v>1</v>
      </c>
      <c r="B55" s="235"/>
      <c r="C55" s="213"/>
      <c r="D55" s="23" t="s">
        <v>16</v>
      </c>
      <c r="E55" s="23" t="s">
        <v>16</v>
      </c>
      <c r="F55" s="24">
        <f>SUM(G55:R55)</f>
        <v>0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7"/>
    </row>
    <row r="56" spans="1:18" ht="23.1" hidden="1" customHeight="1" outlineLevel="1">
      <c r="A56" s="114" t="s">
        <v>208</v>
      </c>
      <c r="B56" s="129" t="s">
        <v>238</v>
      </c>
      <c r="C56" s="211"/>
      <c r="D56" s="16">
        <f>E57+F58</f>
        <v>0</v>
      </c>
      <c r="E56" s="17" t="s">
        <v>16</v>
      </c>
      <c r="F56" s="17" t="s">
        <v>16</v>
      </c>
      <c r="G56" s="16">
        <f>SUM(G57:G58)</f>
        <v>0</v>
      </c>
      <c r="H56" s="16">
        <f t="shared" ref="H56:R56" si="17">SUM(H57:H58)</f>
        <v>0</v>
      </c>
      <c r="I56" s="16">
        <f t="shared" si="17"/>
        <v>0</v>
      </c>
      <c r="J56" s="16">
        <f t="shared" si="17"/>
        <v>0</v>
      </c>
      <c r="K56" s="16">
        <f t="shared" si="17"/>
        <v>0</v>
      </c>
      <c r="L56" s="16">
        <f t="shared" si="17"/>
        <v>0</v>
      </c>
      <c r="M56" s="16">
        <f t="shared" si="17"/>
        <v>0</v>
      </c>
      <c r="N56" s="16">
        <f t="shared" si="17"/>
        <v>0</v>
      </c>
      <c r="O56" s="16">
        <f t="shared" si="17"/>
        <v>0</v>
      </c>
      <c r="P56" s="16">
        <f t="shared" si="17"/>
        <v>0</v>
      </c>
      <c r="Q56" s="16">
        <f t="shared" si="17"/>
        <v>0</v>
      </c>
      <c r="R56" s="124">
        <f t="shared" si="17"/>
        <v>0</v>
      </c>
    </row>
    <row r="57" spans="1:18" ht="23.1" hidden="1" customHeight="1" outlineLevel="1">
      <c r="A57" s="242" t="s">
        <v>0</v>
      </c>
      <c r="B57" s="243"/>
      <c r="C57" s="212"/>
      <c r="D57" s="18" t="s">
        <v>16</v>
      </c>
      <c r="E57" s="19">
        <f>SUM(G57:R57)</f>
        <v>0</v>
      </c>
      <c r="F57" s="18" t="s">
        <v>16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2"/>
    </row>
    <row r="58" spans="1:18" ht="23.1" hidden="1" customHeight="1" outlineLevel="1" thickBot="1">
      <c r="A58" s="234" t="s">
        <v>1</v>
      </c>
      <c r="B58" s="235"/>
      <c r="C58" s="213"/>
      <c r="D58" s="23" t="s">
        <v>16</v>
      </c>
      <c r="E58" s="23" t="s">
        <v>16</v>
      </c>
      <c r="F58" s="24">
        <f>SUM(G58:R58)</f>
        <v>0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7"/>
    </row>
    <row r="59" spans="1:18" ht="23.1" hidden="1" customHeight="1" outlineLevel="1">
      <c r="A59" s="114" t="s">
        <v>209</v>
      </c>
      <c r="B59" s="129" t="s">
        <v>238</v>
      </c>
      <c r="C59" s="211"/>
      <c r="D59" s="16">
        <f>E60+F61</f>
        <v>0</v>
      </c>
      <c r="E59" s="17" t="s">
        <v>16</v>
      </c>
      <c r="F59" s="17" t="s">
        <v>16</v>
      </c>
      <c r="G59" s="16">
        <f>SUM(G60:G61)</f>
        <v>0</v>
      </c>
      <c r="H59" s="16">
        <f t="shared" ref="H59:R59" si="18">SUM(H60:H61)</f>
        <v>0</v>
      </c>
      <c r="I59" s="16">
        <f t="shared" si="18"/>
        <v>0</v>
      </c>
      <c r="J59" s="16">
        <f t="shared" si="18"/>
        <v>0</v>
      </c>
      <c r="K59" s="16">
        <f t="shared" si="18"/>
        <v>0</v>
      </c>
      <c r="L59" s="16">
        <f t="shared" si="18"/>
        <v>0</v>
      </c>
      <c r="M59" s="16">
        <f t="shared" si="18"/>
        <v>0</v>
      </c>
      <c r="N59" s="16">
        <f t="shared" si="18"/>
        <v>0</v>
      </c>
      <c r="O59" s="16">
        <f t="shared" si="18"/>
        <v>0</v>
      </c>
      <c r="P59" s="16">
        <f t="shared" si="18"/>
        <v>0</v>
      </c>
      <c r="Q59" s="16">
        <f t="shared" si="18"/>
        <v>0</v>
      </c>
      <c r="R59" s="124">
        <f t="shared" si="18"/>
        <v>0</v>
      </c>
    </row>
    <row r="60" spans="1:18" ht="23.1" hidden="1" customHeight="1" outlineLevel="1">
      <c r="A60" s="242" t="s">
        <v>0</v>
      </c>
      <c r="B60" s="243"/>
      <c r="C60" s="212"/>
      <c r="D60" s="18" t="s">
        <v>16</v>
      </c>
      <c r="E60" s="19">
        <f>SUM(G60:R60)</f>
        <v>0</v>
      </c>
      <c r="F60" s="18" t="s">
        <v>16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2"/>
    </row>
    <row r="61" spans="1:18" ht="23.1" hidden="1" customHeight="1" outlineLevel="1" thickBot="1">
      <c r="A61" s="234" t="s">
        <v>1</v>
      </c>
      <c r="B61" s="235"/>
      <c r="C61" s="213"/>
      <c r="D61" s="23" t="s">
        <v>16</v>
      </c>
      <c r="E61" s="23" t="s">
        <v>16</v>
      </c>
      <c r="F61" s="24">
        <f>SUM(G61:R61)</f>
        <v>0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7"/>
    </row>
    <row r="62" spans="1:18" ht="22.9" hidden="1" customHeight="1" outlineLevel="1">
      <c r="A62" s="114" t="s">
        <v>210</v>
      </c>
      <c r="B62" s="129" t="s">
        <v>238</v>
      </c>
      <c r="C62" s="211"/>
      <c r="D62" s="16">
        <f>E63+F64</f>
        <v>0</v>
      </c>
      <c r="E62" s="17" t="s">
        <v>16</v>
      </c>
      <c r="F62" s="17" t="s">
        <v>16</v>
      </c>
      <c r="G62" s="16">
        <f>SUM(G63:G64)</f>
        <v>0</v>
      </c>
      <c r="H62" s="16">
        <f t="shared" ref="H62:R62" si="19">SUM(H63:H64)</f>
        <v>0</v>
      </c>
      <c r="I62" s="16">
        <f t="shared" si="19"/>
        <v>0</v>
      </c>
      <c r="J62" s="16">
        <f t="shared" si="19"/>
        <v>0</v>
      </c>
      <c r="K62" s="16">
        <f t="shared" si="19"/>
        <v>0</v>
      </c>
      <c r="L62" s="16">
        <f t="shared" si="19"/>
        <v>0</v>
      </c>
      <c r="M62" s="16">
        <f t="shared" si="19"/>
        <v>0</v>
      </c>
      <c r="N62" s="16">
        <f t="shared" si="19"/>
        <v>0</v>
      </c>
      <c r="O62" s="16">
        <f t="shared" si="19"/>
        <v>0</v>
      </c>
      <c r="P62" s="16">
        <f t="shared" si="19"/>
        <v>0</v>
      </c>
      <c r="Q62" s="16">
        <f t="shared" si="19"/>
        <v>0</v>
      </c>
      <c r="R62" s="124">
        <f t="shared" si="19"/>
        <v>0</v>
      </c>
    </row>
    <row r="63" spans="1:18" ht="23.1" hidden="1" customHeight="1" outlineLevel="1">
      <c r="A63" s="242" t="s">
        <v>0</v>
      </c>
      <c r="B63" s="243"/>
      <c r="C63" s="212"/>
      <c r="D63" s="18" t="s">
        <v>16</v>
      </c>
      <c r="E63" s="19">
        <f>SUM(G63:R63)</f>
        <v>0</v>
      </c>
      <c r="F63" s="18" t="s">
        <v>16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2"/>
    </row>
    <row r="64" spans="1:18" ht="23.1" hidden="1" customHeight="1" outlineLevel="1" thickBot="1">
      <c r="A64" s="234" t="s">
        <v>1</v>
      </c>
      <c r="B64" s="235"/>
      <c r="C64" s="213"/>
      <c r="D64" s="23" t="s">
        <v>16</v>
      </c>
      <c r="E64" s="23" t="s">
        <v>16</v>
      </c>
      <c r="F64" s="24">
        <f>SUM(G64:R64)</f>
        <v>0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7"/>
    </row>
    <row r="65" spans="1:18" ht="23.1" hidden="1" customHeight="1" outlineLevel="1">
      <c r="A65" s="114" t="s">
        <v>211</v>
      </c>
      <c r="B65" s="129" t="s">
        <v>238</v>
      </c>
      <c r="C65" s="211"/>
      <c r="D65" s="16">
        <f>E66+F67</f>
        <v>0</v>
      </c>
      <c r="E65" s="17" t="s">
        <v>16</v>
      </c>
      <c r="F65" s="17" t="s">
        <v>16</v>
      </c>
      <c r="G65" s="16">
        <f>SUM(G66:G67)</f>
        <v>0</v>
      </c>
      <c r="H65" s="16">
        <f t="shared" ref="H65:R65" si="20">SUM(H66:H67)</f>
        <v>0</v>
      </c>
      <c r="I65" s="16">
        <f t="shared" si="20"/>
        <v>0</v>
      </c>
      <c r="J65" s="16">
        <f t="shared" si="20"/>
        <v>0</v>
      </c>
      <c r="K65" s="16">
        <f t="shared" si="20"/>
        <v>0</v>
      </c>
      <c r="L65" s="16">
        <f t="shared" si="20"/>
        <v>0</v>
      </c>
      <c r="M65" s="16">
        <f t="shared" si="20"/>
        <v>0</v>
      </c>
      <c r="N65" s="16">
        <f t="shared" si="20"/>
        <v>0</v>
      </c>
      <c r="O65" s="16">
        <f t="shared" si="20"/>
        <v>0</v>
      </c>
      <c r="P65" s="16">
        <f t="shared" si="20"/>
        <v>0</v>
      </c>
      <c r="Q65" s="16">
        <f t="shared" si="20"/>
        <v>0</v>
      </c>
      <c r="R65" s="124">
        <f t="shared" si="20"/>
        <v>0</v>
      </c>
    </row>
    <row r="66" spans="1:18" ht="23.1" hidden="1" customHeight="1" outlineLevel="1">
      <c r="A66" s="242" t="s">
        <v>0</v>
      </c>
      <c r="B66" s="243"/>
      <c r="C66" s="212"/>
      <c r="D66" s="18" t="s">
        <v>16</v>
      </c>
      <c r="E66" s="19">
        <f>SUM(G66:R66)</f>
        <v>0</v>
      </c>
      <c r="F66" s="18" t="s">
        <v>16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2"/>
    </row>
    <row r="67" spans="1:18" ht="23.1" hidden="1" customHeight="1" outlineLevel="1" thickBot="1">
      <c r="A67" s="234" t="s">
        <v>1</v>
      </c>
      <c r="B67" s="235"/>
      <c r="C67" s="213"/>
      <c r="D67" s="23" t="s">
        <v>16</v>
      </c>
      <c r="E67" s="23" t="s">
        <v>16</v>
      </c>
      <c r="F67" s="24">
        <f>SUM(G67:R67)</f>
        <v>0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7"/>
    </row>
    <row r="68" spans="1:18" ht="23.1" hidden="1" customHeight="1" outlineLevel="1">
      <c r="A68" s="114" t="s">
        <v>212</v>
      </c>
      <c r="B68" s="129" t="s">
        <v>238</v>
      </c>
      <c r="C68" s="211"/>
      <c r="D68" s="16">
        <f>E69+F70</f>
        <v>0</v>
      </c>
      <c r="E68" s="17" t="s">
        <v>16</v>
      </c>
      <c r="F68" s="17" t="s">
        <v>16</v>
      </c>
      <c r="G68" s="16">
        <f>SUM(G69:G70)</f>
        <v>0</v>
      </c>
      <c r="H68" s="16">
        <f t="shared" ref="H68:R68" si="21">SUM(H69:H70)</f>
        <v>0</v>
      </c>
      <c r="I68" s="16">
        <f t="shared" si="21"/>
        <v>0</v>
      </c>
      <c r="J68" s="16">
        <f t="shared" si="21"/>
        <v>0</v>
      </c>
      <c r="K68" s="16">
        <f t="shared" si="21"/>
        <v>0</v>
      </c>
      <c r="L68" s="16">
        <f t="shared" si="21"/>
        <v>0</v>
      </c>
      <c r="M68" s="16">
        <f t="shared" si="21"/>
        <v>0</v>
      </c>
      <c r="N68" s="16">
        <f t="shared" si="21"/>
        <v>0</v>
      </c>
      <c r="O68" s="16">
        <f t="shared" si="21"/>
        <v>0</v>
      </c>
      <c r="P68" s="16">
        <f t="shared" si="21"/>
        <v>0</v>
      </c>
      <c r="Q68" s="16">
        <f t="shared" si="21"/>
        <v>0</v>
      </c>
      <c r="R68" s="124">
        <f t="shared" si="21"/>
        <v>0</v>
      </c>
    </row>
    <row r="69" spans="1:18" ht="23.1" hidden="1" customHeight="1" outlineLevel="1">
      <c r="A69" s="242" t="s">
        <v>0</v>
      </c>
      <c r="B69" s="243"/>
      <c r="C69" s="212"/>
      <c r="D69" s="18" t="s">
        <v>16</v>
      </c>
      <c r="E69" s="19">
        <f>SUM(G69:R69)</f>
        <v>0</v>
      </c>
      <c r="F69" s="18" t="s">
        <v>16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2"/>
    </row>
    <row r="70" spans="1:18" ht="23.1" hidden="1" customHeight="1" outlineLevel="1" thickBot="1">
      <c r="A70" s="234" t="s">
        <v>1</v>
      </c>
      <c r="B70" s="235"/>
      <c r="C70" s="213"/>
      <c r="D70" s="23" t="s">
        <v>16</v>
      </c>
      <c r="E70" s="23" t="s">
        <v>16</v>
      </c>
      <c r="F70" s="24">
        <f>SUM(G70:R70)</f>
        <v>0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7"/>
    </row>
    <row r="71" spans="1:18" ht="23.1" hidden="1" customHeight="1" outlineLevel="1">
      <c r="A71" s="114" t="s">
        <v>213</v>
      </c>
      <c r="B71" s="129" t="s">
        <v>238</v>
      </c>
      <c r="C71" s="211"/>
      <c r="D71" s="16">
        <f>E72+F73</f>
        <v>0</v>
      </c>
      <c r="E71" s="17" t="s">
        <v>16</v>
      </c>
      <c r="F71" s="17" t="s">
        <v>16</v>
      </c>
      <c r="G71" s="16">
        <f>SUM(G72:G73)</f>
        <v>0</v>
      </c>
      <c r="H71" s="16">
        <f t="shared" ref="H71:R71" si="22">SUM(H72:H73)</f>
        <v>0</v>
      </c>
      <c r="I71" s="16">
        <f t="shared" si="22"/>
        <v>0</v>
      </c>
      <c r="J71" s="16">
        <f t="shared" si="22"/>
        <v>0</v>
      </c>
      <c r="K71" s="16">
        <f t="shared" si="22"/>
        <v>0</v>
      </c>
      <c r="L71" s="16">
        <f t="shared" si="22"/>
        <v>0</v>
      </c>
      <c r="M71" s="16">
        <f t="shared" si="22"/>
        <v>0</v>
      </c>
      <c r="N71" s="16">
        <f t="shared" si="22"/>
        <v>0</v>
      </c>
      <c r="O71" s="16">
        <f t="shared" si="22"/>
        <v>0</v>
      </c>
      <c r="P71" s="16">
        <f t="shared" si="22"/>
        <v>0</v>
      </c>
      <c r="Q71" s="16">
        <f t="shared" si="22"/>
        <v>0</v>
      </c>
      <c r="R71" s="124">
        <f t="shared" si="22"/>
        <v>0</v>
      </c>
    </row>
    <row r="72" spans="1:18" ht="23.1" hidden="1" customHeight="1" outlineLevel="1">
      <c r="A72" s="242" t="s">
        <v>0</v>
      </c>
      <c r="B72" s="243"/>
      <c r="C72" s="212"/>
      <c r="D72" s="18" t="s">
        <v>16</v>
      </c>
      <c r="E72" s="19">
        <f>SUM(G72:R72)</f>
        <v>0</v>
      </c>
      <c r="F72" s="18" t="s">
        <v>16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2"/>
    </row>
    <row r="73" spans="1:18" ht="23.1" hidden="1" customHeight="1" outlineLevel="1" thickBot="1">
      <c r="A73" s="234" t="s">
        <v>1</v>
      </c>
      <c r="B73" s="235"/>
      <c r="C73" s="213"/>
      <c r="D73" s="23" t="s">
        <v>16</v>
      </c>
      <c r="E73" s="23" t="s">
        <v>16</v>
      </c>
      <c r="F73" s="24">
        <f>SUM(G73:R73)</f>
        <v>0</v>
      </c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7"/>
    </row>
    <row r="74" spans="1:18" ht="23.1" hidden="1" customHeight="1" outlineLevel="1">
      <c r="A74" s="114" t="s">
        <v>214</v>
      </c>
      <c r="B74" s="129" t="s">
        <v>238</v>
      </c>
      <c r="C74" s="211"/>
      <c r="D74" s="16">
        <f>E75+F76</f>
        <v>0</v>
      </c>
      <c r="E74" s="17" t="s">
        <v>16</v>
      </c>
      <c r="F74" s="17" t="s">
        <v>16</v>
      </c>
      <c r="G74" s="16">
        <f>SUM(G75:G76)</f>
        <v>0</v>
      </c>
      <c r="H74" s="16">
        <f t="shared" ref="H74:R74" si="23">SUM(H75:H76)</f>
        <v>0</v>
      </c>
      <c r="I74" s="16">
        <f t="shared" si="23"/>
        <v>0</v>
      </c>
      <c r="J74" s="16">
        <f t="shared" si="23"/>
        <v>0</v>
      </c>
      <c r="K74" s="16">
        <f t="shared" si="23"/>
        <v>0</v>
      </c>
      <c r="L74" s="16">
        <f t="shared" si="23"/>
        <v>0</v>
      </c>
      <c r="M74" s="16">
        <f t="shared" si="23"/>
        <v>0</v>
      </c>
      <c r="N74" s="16">
        <f t="shared" si="23"/>
        <v>0</v>
      </c>
      <c r="O74" s="16">
        <f t="shared" si="23"/>
        <v>0</v>
      </c>
      <c r="P74" s="16">
        <f t="shared" si="23"/>
        <v>0</v>
      </c>
      <c r="Q74" s="16">
        <f t="shared" si="23"/>
        <v>0</v>
      </c>
      <c r="R74" s="124">
        <f t="shared" si="23"/>
        <v>0</v>
      </c>
    </row>
    <row r="75" spans="1:18" ht="23.1" hidden="1" customHeight="1" outlineLevel="1">
      <c r="A75" s="242" t="s">
        <v>0</v>
      </c>
      <c r="B75" s="243"/>
      <c r="C75" s="212"/>
      <c r="D75" s="18" t="s">
        <v>16</v>
      </c>
      <c r="E75" s="19">
        <f>SUM(G75:R75)</f>
        <v>0</v>
      </c>
      <c r="F75" s="18" t="s">
        <v>16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2"/>
    </row>
    <row r="76" spans="1:18" ht="23.1" hidden="1" customHeight="1" outlineLevel="1" thickBot="1">
      <c r="A76" s="234" t="s">
        <v>1</v>
      </c>
      <c r="B76" s="235"/>
      <c r="C76" s="213"/>
      <c r="D76" s="23" t="s">
        <v>16</v>
      </c>
      <c r="E76" s="23" t="s">
        <v>16</v>
      </c>
      <c r="F76" s="24">
        <f>SUM(G76:R76)</f>
        <v>0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7"/>
    </row>
    <row r="77" spans="1:18" ht="23.1" hidden="1" customHeight="1" outlineLevel="1">
      <c r="A77" s="114" t="s">
        <v>215</v>
      </c>
      <c r="B77" s="129" t="s">
        <v>238</v>
      </c>
      <c r="C77" s="211"/>
      <c r="D77" s="16">
        <f>E78+F79</f>
        <v>0</v>
      </c>
      <c r="E77" s="17" t="s">
        <v>16</v>
      </c>
      <c r="F77" s="17" t="s">
        <v>16</v>
      </c>
      <c r="G77" s="16">
        <f>SUM(G78:G79)</f>
        <v>0</v>
      </c>
      <c r="H77" s="16">
        <f t="shared" ref="H77:R77" si="24">SUM(H78:H79)</f>
        <v>0</v>
      </c>
      <c r="I77" s="16">
        <f t="shared" si="24"/>
        <v>0</v>
      </c>
      <c r="J77" s="16">
        <f t="shared" si="24"/>
        <v>0</v>
      </c>
      <c r="K77" s="16">
        <f t="shared" si="24"/>
        <v>0</v>
      </c>
      <c r="L77" s="16">
        <f t="shared" si="24"/>
        <v>0</v>
      </c>
      <c r="M77" s="16">
        <f t="shared" si="24"/>
        <v>0</v>
      </c>
      <c r="N77" s="16">
        <f t="shared" si="24"/>
        <v>0</v>
      </c>
      <c r="O77" s="16">
        <f t="shared" si="24"/>
        <v>0</v>
      </c>
      <c r="P77" s="16">
        <f t="shared" si="24"/>
        <v>0</v>
      </c>
      <c r="Q77" s="16">
        <f t="shared" si="24"/>
        <v>0</v>
      </c>
      <c r="R77" s="124">
        <f t="shared" si="24"/>
        <v>0</v>
      </c>
    </row>
    <row r="78" spans="1:18" ht="23.1" hidden="1" customHeight="1" outlineLevel="1">
      <c r="A78" s="242" t="s">
        <v>0</v>
      </c>
      <c r="B78" s="243"/>
      <c r="C78" s="212"/>
      <c r="D78" s="18" t="s">
        <v>16</v>
      </c>
      <c r="E78" s="19">
        <f>SUM(G78:R78)</f>
        <v>0</v>
      </c>
      <c r="F78" s="18" t="s">
        <v>16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2"/>
    </row>
    <row r="79" spans="1:18" ht="23.1" hidden="1" customHeight="1" outlineLevel="1" thickBot="1">
      <c r="A79" s="234" t="s">
        <v>1</v>
      </c>
      <c r="B79" s="235"/>
      <c r="C79" s="213"/>
      <c r="D79" s="23" t="s">
        <v>16</v>
      </c>
      <c r="E79" s="23" t="s">
        <v>16</v>
      </c>
      <c r="F79" s="24">
        <f>SUM(G79:R79)</f>
        <v>0</v>
      </c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7"/>
    </row>
    <row r="80" spans="1:18" ht="23.1" hidden="1" customHeight="1" outlineLevel="1">
      <c r="A80" s="114" t="s">
        <v>216</v>
      </c>
      <c r="B80" s="129" t="s">
        <v>238</v>
      </c>
      <c r="C80" s="211"/>
      <c r="D80" s="16">
        <f>E81+F82</f>
        <v>0</v>
      </c>
      <c r="E80" s="17" t="s">
        <v>16</v>
      </c>
      <c r="F80" s="17" t="s">
        <v>16</v>
      </c>
      <c r="G80" s="16">
        <f>SUM(G81:G82)</f>
        <v>0</v>
      </c>
      <c r="H80" s="16">
        <f t="shared" ref="H80:R80" si="25">SUM(H81:H82)</f>
        <v>0</v>
      </c>
      <c r="I80" s="16">
        <f t="shared" si="25"/>
        <v>0</v>
      </c>
      <c r="J80" s="16">
        <f t="shared" si="25"/>
        <v>0</v>
      </c>
      <c r="K80" s="16">
        <f t="shared" si="25"/>
        <v>0</v>
      </c>
      <c r="L80" s="16">
        <f t="shared" si="25"/>
        <v>0</v>
      </c>
      <c r="M80" s="16">
        <f t="shared" si="25"/>
        <v>0</v>
      </c>
      <c r="N80" s="16">
        <f t="shared" si="25"/>
        <v>0</v>
      </c>
      <c r="O80" s="16">
        <f t="shared" si="25"/>
        <v>0</v>
      </c>
      <c r="P80" s="16">
        <f t="shared" si="25"/>
        <v>0</v>
      </c>
      <c r="Q80" s="16">
        <f t="shared" si="25"/>
        <v>0</v>
      </c>
      <c r="R80" s="124">
        <f t="shared" si="25"/>
        <v>0</v>
      </c>
    </row>
    <row r="81" spans="1:18" ht="23.1" hidden="1" customHeight="1" outlineLevel="1">
      <c r="A81" s="242" t="s">
        <v>0</v>
      </c>
      <c r="B81" s="243"/>
      <c r="C81" s="212"/>
      <c r="D81" s="18" t="s">
        <v>16</v>
      </c>
      <c r="E81" s="19">
        <f>SUM(G81:R81)</f>
        <v>0</v>
      </c>
      <c r="F81" s="18" t="s">
        <v>16</v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2"/>
    </row>
    <row r="82" spans="1:18" ht="23.1" hidden="1" customHeight="1" outlineLevel="1" thickBot="1">
      <c r="A82" s="234" t="s">
        <v>1</v>
      </c>
      <c r="B82" s="235"/>
      <c r="C82" s="213"/>
      <c r="D82" s="23" t="s">
        <v>16</v>
      </c>
      <c r="E82" s="23" t="s">
        <v>16</v>
      </c>
      <c r="F82" s="24">
        <f>SUM(G82:R82)</f>
        <v>0</v>
      </c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7"/>
    </row>
    <row r="83" spans="1:18" ht="23.1" hidden="1" customHeight="1" outlineLevel="1">
      <c r="A83" s="114" t="s">
        <v>217</v>
      </c>
      <c r="B83" s="129" t="s">
        <v>238</v>
      </c>
      <c r="C83" s="211"/>
      <c r="D83" s="16">
        <f>E84+F85</f>
        <v>0</v>
      </c>
      <c r="E83" s="17" t="s">
        <v>16</v>
      </c>
      <c r="F83" s="17" t="s">
        <v>16</v>
      </c>
      <c r="G83" s="16">
        <f>SUM(G84:G85)</f>
        <v>0</v>
      </c>
      <c r="H83" s="16">
        <f t="shared" ref="H83:R83" si="26">SUM(H84:H85)</f>
        <v>0</v>
      </c>
      <c r="I83" s="16">
        <f t="shared" si="26"/>
        <v>0</v>
      </c>
      <c r="J83" s="16">
        <f t="shared" si="26"/>
        <v>0</v>
      </c>
      <c r="K83" s="16">
        <f t="shared" si="26"/>
        <v>0</v>
      </c>
      <c r="L83" s="16">
        <f t="shared" si="26"/>
        <v>0</v>
      </c>
      <c r="M83" s="16">
        <f t="shared" si="26"/>
        <v>0</v>
      </c>
      <c r="N83" s="16">
        <f t="shared" si="26"/>
        <v>0</v>
      </c>
      <c r="O83" s="16">
        <f t="shared" si="26"/>
        <v>0</v>
      </c>
      <c r="P83" s="16">
        <f t="shared" si="26"/>
        <v>0</v>
      </c>
      <c r="Q83" s="16">
        <f t="shared" si="26"/>
        <v>0</v>
      </c>
      <c r="R83" s="124">
        <f t="shared" si="26"/>
        <v>0</v>
      </c>
    </row>
    <row r="84" spans="1:18" ht="23.1" hidden="1" customHeight="1" outlineLevel="1">
      <c r="A84" s="242" t="s">
        <v>0</v>
      </c>
      <c r="B84" s="243"/>
      <c r="C84" s="212"/>
      <c r="D84" s="18" t="s">
        <v>16</v>
      </c>
      <c r="E84" s="19">
        <f>SUM(G84:R84)</f>
        <v>0</v>
      </c>
      <c r="F84" s="18" t="s">
        <v>16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2"/>
    </row>
    <row r="85" spans="1:18" ht="23.1" hidden="1" customHeight="1" outlineLevel="1" thickBot="1">
      <c r="A85" s="234" t="s">
        <v>1</v>
      </c>
      <c r="B85" s="235"/>
      <c r="C85" s="213"/>
      <c r="D85" s="23" t="s">
        <v>16</v>
      </c>
      <c r="E85" s="23" t="s">
        <v>16</v>
      </c>
      <c r="F85" s="24">
        <f>SUM(G85:R85)</f>
        <v>0</v>
      </c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7"/>
    </row>
    <row r="86" spans="1:18" ht="23.1" hidden="1" customHeight="1" outlineLevel="1">
      <c r="A86" s="114" t="s">
        <v>218</v>
      </c>
      <c r="B86" s="129" t="s">
        <v>238</v>
      </c>
      <c r="C86" s="211"/>
      <c r="D86" s="16">
        <f>E87+F88</f>
        <v>0</v>
      </c>
      <c r="E86" s="17" t="s">
        <v>16</v>
      </c>
      <c r="F86" s="17" t="s">
        <v>16</v>
      </c>
      <c r="G86" s="16">
        <f>SUM(G87:G88)</f>
        <v>0</v>
      </c>
      <c r="H86" s="16">
        <f t="shared" ref="H86:R86" si="27">SUM(H87:H88)</f>
        <v>0</v>
      </c>
      <c r="I86" s="16">
        <f t="shared" si="27"/>
        <v>0</v>
      </c>
      <c r="J86" s="16">
        <f t="shared" si="27"/>
        <v>0</v>
      </c>
      <c r="K86" s="16">
        <f t="shared" si="27"/>
        <v>0</v>
      </c>
      <c r="L86" s="16">
        <f t="shared" si="27"/>
        <v>0</v>
      </c>
      <c r="M86" s="16">
        <f t="shared" si="27"/>
        <v>0</v>
      </c>
      <c r="N86" s="16">
        <f t="shared" si="27"/>
        <v>0</v>
      </c>
      <c r="O86" s="16">
        <f t="shared" si="27"/>
        <v>0</v>
      </c>
      <c r="P86" s="16">
        <f t="shared" si="27"/>
        <v>0</v>
      </c>
      <c r="Q86" s="16">
        <f t="shared" si="27"/>
        <v>0</v>
      </c>
      <c r="R86" s="124">
        <f t="shared" si="27"/>
        <v>0</v>
      </c>
    </row>
    <row r="87" spans="1:18" ht="23.1" hidden="1" customHeight="1" outlineLevel="1">
      <c r="A87" s="242" t="s">
        <v>0</v>
      </c>
      <c r="B87" s="243"/>
      <c r="C87" s="212"/>
      <c r="D87" s="18" t="s">
        <v>16</v>
      </c>
      <c r="E87" s="19">
        <f>SUM(G87:R87)</f>
        <v>0</v>
      </c>
      <c r="F87" s="18" t="s">
        <v>16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2"/>
    </row>
    <row r="88" spans="1:18" ht="23.1" hidden="1" customHeight="1" outlineLevel="1" thickBot="1">
      <c r="A88" s="234" t="s">
        <v>1</v>
      </c>
      <c r="B88" s="235"/>
      <c r="C88" s="213"/>
      <c r="D88" s="23" t="s">
        <v>16</v>
      </c>
      <c r="E88" s="23" t="s">
        <v>16</v>
      </c>
      <c r="F88" s="24">
        <f>SUM(G88:R88)</f>
        <v>0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7"/>
    </row>
    <row r="89" spans="1:18" ht="23.1" hidden="1" customHeight="1" outlineLevel="1">
      <c r="A89" s="114" t="s">
        <v>219</v>
      </c>
      <c r="B89" s="129" t="s">
        <v>238</v>
      </c>
      <c r="C89" s="211"/>
      <c r="D89" s="16">
        <f>E90+F91</f>
        <v>0</v>
      </c>
      <c r="E89" s="17" t="s">
        <v>16</v>
      </c>
      <c r="F89" s="17" t="s">
        <v>16</v>
      </c>
      <c r="G89" s="16">
        <f>SUM(G90:G91)</f>
        <v>0</v>
      </c>
      <c r="H89" s="16">
        <f t="shared" ref="H89:R89" si="28">SUM(H90:H91)</f>
        <v>0</v>
      </c>
      <c r="I89" s="16">
        <f t="shared" si="28"/>
        <v>0</v>
      </c>
      <c r="J89" s="16">
        <f t="shared" si="28"/>
        <v>0</v>
      </c>
      <c r="K89" s="16">
        <f t="shared" si="28"/>
        <v>0</v>
      </c>
      <c r="L89" s="16">
        <f t="shared" si="28"/>
        <v>0</v>
      </c>
      <c r="M89" s="16">
        <f t="shared" si="28"/>
        <v>0</v>
      </c>
      <c r="N89" s="16">
        <f t="shared" si="28"/>
        <v>0</v>
      </c>
      <c r="O89" s="16">
        <f t="shared" si="28"/>
        <v>0</v>
      </c>
      <c r="P89" s="16">
        <f t="shared" si="28"/>
        <v>0</v>
      </c>
      <c r="Q89" s="16">
        <f t="shared" si="28"/>
        <v>0</v>
      </c>
      <c r="R89" s="124">
        <f t="shared" si="28"/>
        <v>0</v>
      </c>
    </row>
    <row r="90" spans="1:18" ht="23.1" hidden="1" customHeight="1" outlineLevel="1">
      <c r="A90" s="242" t="s">
        <v>0</v>
      </c>
      <c r="B90" s="243"/>
      <c r="C90" s="212"/>
      <c r="D90" s="18" t="s">
        <v>16</v>
      </c>
      <c r="E90" s="19">
        <f>SUM(G90:R90)</f>
        <v>0</v>
      </c>
      <c r="F90" s="18" t="s">
        <v>16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2"/>
    </row>
    <row r="91" spans="1:18" ht="23.1" hidden="1" customHeight="1" outlineLevel="1" thickBot="1">
      <c r="A91" s="234" t="s">
        <v>1</v>
      </c>
      <c r="B91" s="235"/>
      <c r="C91" s="213"/>
      <c r="D91" s="23" t="s">
        <v>16</v>
      </c>
      <c r="E91" s="23" t="s">
        <v>16</v>
      </c>
      <c r="F91" s="24">
        <f>SUM(G91:R91)</f>
        <v>0</v>
      </c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7"/>
    </row>
    <row r="92" spans="1:18" ht="22.9" hidden="1" customHeight="1" outlineLevel="1">
      <c r="A92" s="114" t="s">
        <v>220</v>
      </c>
      <c r="B92" s="129" t="s">
        <v>238</v>
      </c>
      <c r="C92" s="211"/>
      <c r="D92" s="16">
        <f>E93+F94</f>
        <v>0</v>
      </c>
      <c r="E92" s="17" t="s">
        <v>16</v>
      </c>
      <c r="F92" s="17" t="s">
        <v>16</v>
      </c>
      <c r="G92" s="16">
        <f>SUM(G93:G94)</f>
        <v>0</v>
      </c>
      <c r="H92" s="16">
        <f t="shared" ref="H92:R92" si="29">SUM(H93:H94)</f>
        <v>0</v>
      </c>
      <c r="I92" s="16">
        <f t="shared" si="29"/>
        <v>0</v>
      </c>
      <c r="J92" s="16">
        <f t="shared" si="29"/>
        <v>0</v>
      </c>
      <c r="K92" s="16">
        <f t="shared" si="29"/>
        <v>0</v>
      </c>
      <c r="L92" s="16">
        <f t="shared" si="29"/>
        <v>0</v>
      </c>
      <c r="M92" s="16">
        <f t="shared" si="29"/>
        <v>0</v>
      </c>
      <c r="N92" s="16">
        <f t="shared" si="29"/>
        <v>0</v>
      </c>
      <c r="O92" s="16">
        <f t="shared" si="29"/>
        <v>0</v>
      </c>
      <c r="P92" s="16">
        <f t="shared" si="29"/>
        <v>0</v>
      </c>
      <c r="Q92" s="16">
        <f t="shared" si="29"/>
        <v>0</v>
      </c>
      <c r="R92" s="124">
        <f t="shared" si="29"/>
        <v>0</v>
      </c>
    </row>
    <row r="93" spans="1:18" ht="23.1" hidden="1" customHeight="1" outlineLevel="1">
      <c r="A93" s="242" t="s">
        <v>0</v>
      </c>
      <c r="B93" s="243"/>
      <c r="C93" s="212"/>
      <c r="D93" s="18" t="s">
        <v>16</v>
      </c>
      <c r="E93" s="19">
        <f>SUM(G93:R93)</f>
        <v>0</v>
      </c>
      <c r="F93" s="18" t="s">
        <v>16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2"/>
    </row>
    <row r="94" spans="1:18" ht="23.1" hidden="1" customHeight="1" outlineLevel="1" thickBot="1">
      <c r="A94" s="234" t="s">
        <v>1</v>
      </c>
      <c r="B94" s="235"/>
      <c r="C94" s="213"/>
      <c r="D94" s="23" t="s">
        <v>16</v>
      </c>
      <c r="E94" s="23" t="s">
        <v>16</v>
      </c>
      <c r="F94" s="24">
        <f>SUM(G94:R94)</f>
        <v>0</v>
      </c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7"/>
    </row>
    <row r="95" spans="1:18" ht="23.1" hidden="1" customHeight="1" outlineLevel="1">
      <c r="A95" s="114" t="s">
        <v>221</v>
      </c>
      <c r="B95" s="129" t="s">
        <v>238</v>
      </c>
      <c r="C95" s="211"/>
      <c r="D95" s="16">
        <f>E96+F97</f>
        <v>0</v>
      </c>
      <c r="E95" s="17" t="s">
        <v>16</v>
      </c>
      <c r="F95" s="17" t="s">
        <v>16</v>
      </c>
      <c r="G95" s="16">
        <f>SUM(G96:G97)</f>
        <v>0</v>
      </c>
      <c r="H95" s="16">
        <f t="shared" ref="H95:R95" si="30">SUM(H96:H97)</f>
        <v>0</v>
      </c>
      <c r="I95" s="16">
        <f t="shared" si="30"/>
        <v>0</v>
      </c>
      <c r="J95" s="16">
        <f t="shared" si="30"/>
        <v>0</v>
      </c>
      <c r="K95" s="16">
        <f t="shared" si="30"/>
        <v>0</v>
      </c>
      <c r="L95" s="16">
        <f t="shared" si="30"/>
        <v>0</v>
      </c>
      <c r="M95" s="16">
        <f t="shared" si="30"/>
        <v>0</v>
      </c>
      <c r="N95" s="16">
        <f t="shared" si="30"/>
        <v>0</v>
      </c>
      <c r="O95" s="16">
        <f t="shared" si="30"/>
        <v>0</v>
      </c>
      <c r="P95" s="16">
        <f t="shared" si="30"/>
        <v>0</v>
      </c>
      <c r="Q95" s="16">
        <f t="shared" si="30"/>
        <v>0</v>
      </c>
      <c r="R95" s="124">
        <f t="shared" si="30"/>
        <v>0</v>
      </c>
    </row>
    <row r="96" spans="1:18" ht="23.1" hidden="1" customHeight="1" outlineLevel="1">
      <c r="A96" s="242" t="s">
        <v>0</v>
      </c>
      <c r="B96" s="243"/>
      <c r="C96" s="212"/>
      <c r="D96" s="18" t="s">
        <v>16</v>
      </c>
      <c r="E96" s="19">
        <f>SUM(G96:R96)</f>
        <v>0</v>
      </c>
      <c r="F96" s="18" t="s">
        <v>16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2"/>
    </row>
    <row r="97" spans="1:18" ht="23.1" hidden="1" customHeight="1" outlineLevel="1" thickBot="1">
      <c r="A97" s="234" t="s">
        <v>1</v>
      </c>
      <c r="B97" s="235"/>
      <c r="C97" s="213"/>
      <c r="D97" s="23" t="s">
        <v>16</v>
      </c>
      <c r="E97" s="23" t="s">
        <v>16</v>
      </c>
      <c r="F97" s="24">
        <f>SUM(G97:R97)</f>
        <v>0</v>
      </c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7"/>
    </row>
    <row r="98" spans="1:18" ht="23.1" hidden="1" customHeight="1" outlineLevel="1">
      <c r="A98" s="114" t="s">
        <v>222</v>
      </c>
      <c r="B98" s="129" t="s">
        <v>238</v>
      </c>
      <c r="C98" s="211"/>
      <c r="D98" s="16">
        <f>E99+F100</f>
        <v>0</v>
      </c>
      <c r="E98" s="17" t="s">
        <v>16</v>
      </c>
      <c r="F98" s="17" t="s">
        <v>16</v>
      </c>
      <c r="G98" s="16">
        <f>SUM(G99:G100)</f>
        <v>0</v>
      </c>
      <c r="H98" s="16">
        <f t="shared" ref="H98:R98" si="31">SUM(H99:H100)</f>
        <v>0</v>
      </c>
      <c r="I98" s="16">
        <f t="shared" si="31"/>
        <v>0</v>
      </c>
      <c r="J98" s="16">
        <f t="shared" si="31"/>
        <v>0</v>
      </c>
      <c r="K98" s="16">
        <f t="shared" si="31"/>
        <v>0</v>
      </c>
      <c r="L98" s="16">
        <f t="shared" si="31"/>
        <v>0</v>
      </c>
      <c r="M98" s="16">
        <f t="shared" si="31"/>
        <v>0</v>
      </c>
      <c r="N98" s="16">
        <f t="shared" si="31"/>
        <v>0</v>
      </c>
      <c r="O98" s="16">
        <f t="shared" si="31"/>
        <v>0</v>
      </c>
      <c r="P98" s="16">
        <f t="shared" si="31"/>
        <v>0</v>
      </c>
      <c r="Q98" s="16">
        <f t="shared" si="31"/>
        <v>0</v>
      </c>
      <c r="R98" s="124">
        <f t="shared" si="31"/>
        <v>0</v>
      </c>
    </row>
    <row r="99" spans="1:18" ht="23.1" hidden="1" customHeight="1" outlineLevel="1">
      <c r="A99" s="242" t="s">
        <v>0</v>
      </c>
      <c r="B99" s="243"/>
      <c r="C99" s="212"/>
      <c r="D99" s="18" t="s">
        <v>16</v>
      </c>
      <c r="E99" s="19">
        <f>SUM(G99:R99)</f>
        <v>0</v>
      </c>
      <c r="F99" s="18" t="s">
        <v>16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2"/>
    </row>
    <row r="100" spans="1:18" ht="23.1" hidden="1" customHeight="1" outlineLevel="1" thickBot="1">
      <c r="A100" s="234" t="s">
        <v>1</v>
      </c>
      <c r="B100" s="235"/>
      <c r="C100" s="213"/>
      <c r="D100" s="23" t="s">
        <v>16</v>
      </c>
      <c r="E100" s="23" t="s">
        <v>16</v>
      </c>
      <c r="F100" s="24">
        <f>SUM(G100:R100)</f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7"/>
    </row>
    <row r="101" spans="1:18" ht="29.25" customHeight="1" collapsed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</row>
    <row r="102" spans="1:18" ht="23.25" customHeight="1">
      <c r="B102" s="30" t="s">
        <v>44</v>
      </c>
      <c r="C102" s="121">
        <f>'DANE ZBIORCZO'!B25</f>
        <v>43881</v>
      </c>
      <c r="D102" s="32"/>
      <c r="E102" s="28"/>
      <c r="F102" s="28"/>
      <c r="G102" s="118"/>
      <c r="H102" s="86"/>
      <c r="I102" s="33"/>
      <c r="J102" s="33"/>
      <c r="K102" s="244" t="str">
        <f>'DANE ZBIORCZO'!C34</f>
        <v>Tadeusz Goc</v>
      </c>
      <c r="L102" s="244"/>
      <c r="O102" s="28"/>
      <c r="P102" s="28"/>
      <c r="Q102" s="28"/>
      <c r="R102" s="28"/>
    </row>
    <row r="103" spans="1:18" ht="23.25" customHeight="1">
      <c r="B103" s="31" t="s">
        <v>45</v>
      </c>
      <c r="C103" s="122" t="str">
        <f>'DANE ZBIORCZO'!B26</f>
        <v>Renata Janczura</v>
      </c>
      <c r="D103" s="120"/>
      <c r="E103" s="28"/>
      <c r="F103" s="28"/>
      <c r="G103" s="84"/>
      <c r="H103" s="84"/>
      <c r="I103" s="33"/>
      <c r="J103" s="33"/>
      <c r="K103" s="245" t="s">
        <v>46</v>
      </c>
      <c r="L103" s="245"/>
      <c r="O103" s="28"/>
      <c r="P103" s="28"/>
      <c r="Q103" s="28"/>
      <c r="R103" s="28"/>
    </row>
    <row r="104" spans="1:18" ht="23.25" customHeight="1">
      <c r="B104" s="30" t="s">
        <v>47</v>
      </c>
      <c r="C104" s="122" t="str">
        <f>'DANE ZBIORCZO'!B27</f>
        <v>77/404 93 28</v>
      </c>
      <c r="D104" s="120"/>
      <c r="E104" s="28"/>
      <c r="F104" s="28"/>
      <c r="G104" s="4"/>
      <c r="H104" s="4"/>
      <c r="K104" s="246" t="s">
        <v>48</v>
      </c>
      <c r="L104" s="246"/>
      <c r="O104" s="28"/>
      <c r="P104" s="28"/>
      <c r="Q104" s="28"/>
      <c r="R104" s="28"/>
    </row>
    <row r="105" spans="1:18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spans="1:18" ht="23.45" customHeight="1"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</row>
    <row r="107" spans="1:18" ht="23.45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</row>
    <row r="108" spans="1:18" ht="23.45" customHeight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</row>
    <row r="109" spans="1:18" ht="23.45" customHeight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</row>
    <row r="110" spans="1:18" ht="23.45" customHeight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</row>
    <row r="111" spans="1:18" ht="23.45" customHeight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</row>
    <row r="112" spans="1:18" ht="57.6" customHeight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2:18" ht="19.899999999999999" customHeight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</row>
    <row r="114" spans="2:18" ht="22.15" customHeight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</row>
    <row r="115" spans="2:18" ht="49.15" customHeight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</row>
    <row r="116" spans="2:18" ht="61.5" customHeight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</row>
    <row r="117" spans="2:18" ht="19.899999999999999" customHeight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</row>
    <row r="118" spans="2:18" ht="22.15" customHeight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</row>
    <row r="119" spans="2:18" ht="127.9" customHeight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</row>
    <row r="120" spans="2:18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</row>
    <row r="121" spans="2:18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</row>
    <row r="122" spans="2:18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</row>
    <row r="123" spans="2:18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</row>
  </sheetData>
  <sheetProtection formatCells="0" formatColumns="0" formatRows="0" insertColumns="0" insertRows="0" sort="0"/>
  <customSheetViews>
    <customSheetView guid="{31B10AD8-2888-4240-B827-0BF9A6B58318}" scale="70" showGridLines="0">
      <selection activeCell="C11" sqref="C11:C13"/>
      <rowBreaks count="1" manualBreakCount="1">
        <brk id="43" max="17" man="1"/>
      </rowBreaks>
      <pageMargins left="0.35433070866141736" right="0.23622047244094491" top="0.23622047244094491" bottom="3.937007874015748E-2" header="0" footer="0"/>
      <pageSetup paperSize="9" scale="49" fitToHeight="2" pageOrder="overThenDown" orientation="landscape" blackAndWhite="1" r:id="rId1"/>
      <headerFooter alignWithMargins="0"/>
    </customSheetView>
  </customSheetViews>
  <mergeCells count="107">
    <mergeCell ref="A96:B96"/>
    <mergeCell ref="A97:B97"/>
    <mergeCell ref="A99:B99"/>
    <mergeCell ref="A100:B100"/>
    <mergeCell ref="A85:B85"/>
    <mergeCell ref="A87:B87"/>
    <mergeCell ref="A88:B88"/>
    <mergeCell ref="A90:B90"/>
    <mergeCell ref="A91:B91"/>
    <mergeCell ref="A75:B75"/>
    <mergeCell ref="A93:B93"/>
    <mergeCell ref="A76:B76"/>
    <mergeCell ref="A78:B78"/>
    <mergeCell ref="A79:B79"/>
    <mergeCell ref="A81:B81"/>
    <mergeCell ref="A82:B82"/>
    <mergeCell ref="A84:B84"/>
    <mergeCell ref="A94:B94"/>
    <mergeCell ref="A61:B61"/>
    <mergeCell ref="A63:B63"/>
    <mergeCell ref="A64:B64"/>
    <mergeCell ref="A66:B66"/>
    <mergeCell ref="A67:B67"/>
    <mergeCell ref="A69:B69"/>
    <mergeCell ref="A70:B70"/>
    <mergeCell ref="A72:B72"/>
    <mergeCell ref="A73:B73"/>
    <mergeCell ref="A54:B54"/>
    <mergeCell ref="A57:B57"/>
    <mergeCell ref="A60:B60"/>
    <mergeCell ref="A42:B42"/>
    <mergeCell ref="A43:B43"/>
    <mergeCell ref="A46:B46"/>
    <mergeCell ref="A49:B49"/>
    <mergeCell ref="A52:B52"/>
    <mergeCell ref="A45:B45"/>
    <mergeCell ref="A48:B48"/>
    <mergeCell ref="A55:B55"/>
    <mergeCell ref="A58:B58"/>
    <mergeCell ref="K102:L102"/>
    <mergeCell ref="K103:L103"/>
    <mergeCell ref="K104:L104"/>
    <mergeCell ref="C23:C25"/>
    <mergeCell ref="C26:C28"/>
    <mergeCell ref="A30:B30"/>
    <mergeCell ref="A31:B31"/>
    <mergeCell ref="A13:B13"/>
    <mergeCell ref="A15:B15"/>
    <mergeCell ref="A16:B16"/>
    <mergeCell ref="C14:C16"/>
    <mergeCell ref="C17:C19"/>
    <mergeCell ref="C20:C22"/>
    <mergeCell ref="A33:B33"/>
    <mergeCell ref="A18:B18"/>
    <mergeCell ref="A19:B19"/>
    <mergeCell ref="A21:B21"/>
    <mergeCell ref="A22:B22"/>
    <mergeCell ref="A24:B24"/>
    <mergeCell ref="A27:B27"/>
    <mergeCell ref="A28:B28"/>
    <mergeCell ref="A51:B51"/>
    <mergeCell ref="A34:B34"/>
    <mergeCell ref="A36:B36"/>
    <mergeCell ref="C74:C76"/>
    <mergeCell ref="C77:C79"/>
    <mergeCell ref="C80:C82"/>
    <mergeCell ref="C83:C85"/>
    <mergeCell ref="C86:C88"/>
    <mergeCell ref="C89:C91"/>
    <mergeCell ref="C92:C94"/>
    <mergeCell ref="C95:C97"/>
    <mergeCell ref="C98:C100"/>
    <mergeCell ref="C47:C49"/>
    <mergeCell ref="C50:C52"/>
    <mergeCell ref="C53:C55"/>
    <mergeCell ref="C56:C58"/>
    <mergeCell ref="C59:C61"/>
    <mergeCell ref="C62:C64"/>
    <mergeCell ref="C65:C67"/>
    <mergeCell ref="C68:C70"/>
    <mergeCell ref="C71:C73"/>
    <mergeCell ref="C32:C34"/>
    <mergeCell ref="C35:C37"/>
    <mergeCell ref="A25:B25"/>
    <mergeCell ref="A9:C9"/>
    <mergeCell ref="A10:C10"/>
    <mergeCell ref="A12:B12"/>
    <mergeCell ref="C38:C40"/>
    <mergeCell ref="C41:C43"/>
    <mergeCell ref="C44:C46"/>
    <mergeCell ref="A37:B37"/>
    <mergeCell ref="A39:B39"/>
    <mergeCell ref="A40:B40"/>
    <mergeCell ref="D6:F6"/>
    <mergeCell ref="A6:B6"/>
    <mergeCell ref="A7:R7"/>
    <mergeCell ref="A8:C8"/>
    <mergeCell ref="C29:C31"/>
    <mergeCell ref="B1:R1"/>
    <mergeCell ref="G4:R4"/>
    <mergeCell ref="C4:C5"/>
    <mergeCell ref="G2:H2"/>
    <mergeCell ref="A3:C3"/>
    <mergeCell ref="A4:B5"/>
    <mergeCell ref="C11:C13"/>
    <mergeCell ref="D4:F5"/>
    <mergeCell ref="E3:F3"/>
  </mergeCells>
  <phoneticPr fontId="1" type="noConversion"/>
  <dataValidations count="2">
    <dataValidation type="decimal" operator="greaterThanOrEqual" allowBlank="1" showErrorMessage="1" errorTitle="Uwaga" error="Wpisz liczbę bez kropek i spacji" sqref="G11:R100" xr:uid="{00000000-0002-0000-0200-000000000000}">
      <formula1>0</formula1>
    </dataValidation>
    <dataValidation type="list" allowBlank="1" showInputMessage="1" showErrorMessage="1" errorTitle="Niedozwolone" error="Wypełnij tylko białe pola." sqref="D12:D13 E100 E98:F98 F99 D99:D100 E10 E8:F8 F9 E13 E11:F11 F12 D9:D10 E95:F95 E14:F14 F96 D96:D97 D15:D16 E17:F17 E16 F15 D18:D19 E20:F20 E19 F18 D21:D22 E23:F23 E22 F21 E28 E26:F26 F27 D27:D28 E31 E29:F29 F30 D30:D31 E34 E32:F32 F33 D33:D34 E37 E35:F35 F36 D36:D37 E40 E38:F38 F39 D39:D40 E43 E41:F41 F42 D42:D43 E46 E44:F44 F45 D45:D46 E49 E47:F47 F48 D48:D49 E52 E50:F50 F51 D51:D52 E55 E53:F53 F54 D54:D55 E58 E56:F56 F57 D57:D58 E61 E59:F59 F60 D60:D61 E64 E62:F62 F63 D63:D64 E67 E65:F65 F66 D66:D67 E70 E68:F68 F69 D69:D70 E73 E71:F71 F72 D72:D73 E76 E74:F74 F75 D75:D76 E79 E77:F77 F78 D78:D79 E82 E80:F80 F81 D81:D82 E85 E83:F83 F84 D84:D85 E88 E86:F86 F87 D87:D88 E91 E89:F89 F90 D90:D91 E94 E92:F92 F93 D93:D94 E97 D24:D25 E25 F24" xr:uid="{00000000-0002-0000-0200-000001000000}">
      <formula1>$S$1</formula1>
    </dataValidation>
  </dataValidations>
  <pageMargins left="0.35433070866141736" right="0.23622047244094491" top="0.23622047244094491" bottom="0.23622047244094491" header="0" footer="0"/>
  <pageSetup paperSize="9" scale="49" fitToWidth="2" pageOrder="overThenDown" orientation="landscape" blackAndWhite="1" r:id="rId2"/>
  <headerFooter alignWithMargins="0"/>
  <colBreaks count="1" manualBreakCount="1">
    <brk id="16" max="10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S123"/>
  <sheetViews>
    <sheetView zoomScale="89" zoomScaleNormal="89" workbookViewId="0"/>
  </sheetViews>
  <sheetFormatPr defaultColWidth="8.85546875" defaultRowHeight="12.75" outlineLevelRow="1"/>
  <cols>
    <col min="1" max="1" width="3.42578125" style="29" bestFit="1" customWidth="1"/>
    <col min="2" max="2" width="38.85546875" style="7" customWidth="1"/>
    <col min="3" max="3" width="34.5703125" style="7" customWidth="1"/>
    <col min="4" max="6" width="16.7109375" style="7" customWidth="1"/>
    <col min="7" max="18" width="15.7109375" style="7" customWidth="1"/>
    <col min="19" max="19" width="11" style="7" customWidth="1"/>
    <col min="20" max="16384" width="8.85546875" style="7"/>
  </cols>
  <sheetData>
    <row r="1" spans="1:19" ht="15.75">
      <c r="B1" s="214" t="s">
        <v>225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7" t="s">
        <v>16</v>
      </c>
    </row>
    <row r="2" spans="1:19" ht="39" customHeight="1" thickBot="1">
      <c r="B2" s="89"/>
      <c r="C2" s="89"/>
      <c r="D2" s="89"/>
      <c r="E2" s="89"/>
      <c r="F2" s="89"/>
      <c r="G2" s="219" t="s">
        <v>114</v>
      </c>
      <c r="H2" s="219"/>
      <c r="I2" s="88" t="str">
        <f>'DANE ZBIORCZO'!B6</f>
        <v>31.12.2019 r.</v>
      </c>
      <c r="J2" s="89"/>
      <c r="K2" s="89"/>
      <c r="L2" s="89"/>
      <c r="M2" s="89"/>
      <c r="N2" s="89"/>
      <c r="O2" s="89"/>
      <c r="P2" s="89"/>
      <c r="Q2" s="89"/>
      <c r="R2" s="89"/>
      <c r="S2" s="87"/>
    </row>
    <row r="3" spans="1:19" ht="18.75" thickBot="1">
      <c r="A3" s="220" t="s">
        <v>77</v>
      </c>
      <c r="B3" s="221"/>
      <c r="C3" s="222"/>
      <c r="D3" s="115">
        <v>1611053</v>
      </c>
      <c r="E3" s="249" t="s">
        <v>185</v>
      </c>
      <c r="F3" s="250"/>
      <c r="G3" s="250"/>
      <c r="H3" s="250"/>
      <c r="I3" s="250"/>
      <c r="J3" s="8"/>
      <c r="K3" s="8"/>
      <c r="L3" s="8"/>
      <c r="M3" s="8"/>
      <c r="N3" s="8"/>
      <c r="O3" s="8"/>
      <c r="P3" s="8"/>
      <c r="Q3" s="8"/>
    </row>
    <row r="4" spans="1:19" ht="21" customHeight="1" thickBot="1">
      <c r="A4" s="223" t="s">
        <v>224</v>
      </c>
      <c r="B4" s="224"/>
      <c r="C4" s="217" t="s">
        <v>67</v>
      </c>
      <c r="D4" s="227" t="str">
        <f>"niespłacone zobowiązania 
na dzień "&amp;TEXT('DANE ZBIORCZO'!B6,"dd.mm.rrrr")&amp;" r. (4+5+6+…+15)"</f>
        <v>niespłacone zobowiązania 
na dzień 31.12.2019 r. r. (4+5+6+…+15)</v>
      </c>
      <c r="E4" s="228"/>
      <c r="F4" s="229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6"/>
    </row>
    <row r="5" spans="1:19" ht="69" customHeight="1" thickBot="1">
      <c r="A5" s="225"/>
      <c r="B5" s="226"/>
      <c r="C5" s="218"/>
      <c r="D5" s="230"/>
      <c r="E5" s="231"/>
      <c r="F5" s="232"/>
      <c r="G5" s="126" t="s">
        <v>4</v>
      </c>
      <c r="H5" s="127" t="s">
        <v>5</v>
      </c>
      <c r="I5" s="126" t="s">
        <v>6</v>
      </c>
      <c r="J5" s="127" t="s">
        <v>7</v>
      </c>
      <c r="K5" s="126" t="s">
        <v>8</v>
      </c>
      <c r="L5" s="127" t="s">
        <v>9</v>
      </c>
      <c r="M5" s="126" t="s">
        <v>10</v>
      </c>
      <c r="N5" s="127" t="s">
        <v>11</v>
      </c>
      <c r="O5" s="126" t="s">
        <v>12</v>
      </c>
      <c r="P5" s="127" t="s">
        <v>15</v>
      </c>
      <c r="Q5" s="126" t="s">
        <v>261</v>
      </c>
      <c r="R5" s="128" t="s">
        <v>274</v>
      </c>
    </row>
    <row r="6" spans="1:19" ht="9.75" customHeight="1" thickBot="1">
      <c r="A6" s="251">
        <v>1</v>
      </c>
      <c r="B6" s="204"/>
      <c r="C6" s="9">
        <v>2</v>
      </c>
      <c r="D6" s="200">
        <v>3</v>
      </c>
      <c r="E6" s="201"/>
      <c r="F6" s="202"/>
      <c r="G6" s="10">
        <v>4</v>
      </c>
      <c r="H6" s="11">
        <v>5</v>
      </c>
      <c r="I6" s="10">
        <v>6</v>
      </c>
      <c r="J6" s="10">
        <v>7</v>
      </c>
      <c r="K6" s="11">
        <v>8</v>
      </c>
      <c r="L6" s="10">
        <v>9</v>
      </c>
      <c r="M6" s="10">
        <v>10</v>
      </c>
      <c r="N6" s="11">
        <v>11</v>
      </c>
      <c r="O6" s="10">
        <v>12</v>
      </c>
      <c r="P6" s="10">
        <v>13</v>
      </c>
      <c r="Q6" s="11">
        <v>14</v>
      </c>
      <c r="R6" s="12">
        <v>15</v>
      </c>
    </row>
    <row r="7" spans="1:19" ht="30.75" customHeight="1" thickBot="1">
      <c r="A7" s="252" t="s">
        <v>14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7"/>
    </row>
    <row r="8" spans="1:19" ht="23.1" customHeight="1" thickBot="1">
      <c r="A8" s="208" t="s">
        <v>66</v>
      </c>
      <c r="B8" s="209"/>
      <c r="C8" s="210"/>
      <c r="D8" s="13">
        <f>SUM(D11:D65536)</f>
        <v>184591.69</v>
      </c>
      <c r="E8" s="14" t="s">
        <v>16</v>
      </c>
      <c r="F8" s="14" t="s">
        <v>16</v>
      </c>
      <c r="G8" s="15">
        <f>SUM(G11,G14,G17,G20,G23,G26,G29,G32,G35,G38,G41,G44,G47,G50,G53,G56,G59,G62,G65,G68,G71,G74,G77,G80,G83,G86,G89,G92,G95,G98)</f>
        <v>23216.67</v>
      </c>
      <c r="H8" s="15">
        <f t="shared" ref="H8:R8" si="0">SUM(H11,H14,H17,H20,H23,H26,H29,H32,H35,H38,H41,H44,H47,H50,H53,H56,H59,H62,H65,H68,H71,H74,H77,H80,H83,H86,H89,H92,H95,H98)</f>
        <v>22816.67</v>
      </c>
      <c r="I8" s="15">
        <f t="shared" si="0"/>
        <v>22416.67</v>
      </c>
      <c r="J8" s="15">
        <f t="shared" si="0"/>
        <v>22016.67</v>
      </c>
      <c r="K8" s="15">
        <f t="shared" si="0"/>
        <v>21616.67</v>
      </c>
      <c r="L8" s="15">
        <f t="shared" si="0"/>
        <v>21216.67</v>
      </c>
      <c r="M8" s="15">
        <f t="shared" si="0"/>
        <v>20816.669999999998</v>
      </c>
      <c r="N8" s="15">
        <f t="shared" si="0"/>
        <v>20416.669999999998</v>
      </c>
      <c r="O8" s="15">
        <f t="shared" si="0"/>
        <v>10058.33</v>
      </c>
      <c r="P8" s="152">
        <f t="shared" si="0"/>
        <v>0</v>
      </c>
      <c r="Q8" s="15">
        <f t="shared" si="0"/>
        <v>0</v>
      </c>
      <c r="R8" s="149">
        <f t="shared" si="0"/>
        <v>0</v>
      </c>
    </row>
    <row r="9" spans="1:19" ht="23.1" customHeight="1" thickBot="1">
      <c r="A9" s="236" t="s">
        <v>2</v>
      </c>
      <c r="B9" s="237"/>
      <c r="C9" s="238"/>
      <c r="D9" s="14" t="s">
        <v>16</v>
      </c>
      <c r="E9" s="13">
        <v>170000</v>
      </c>
      <c r="F9" s="14" t="s">
        <v>16</v>
      </c>
      <c r="G9" s="15">
        <f t="shared" ref="G9:R10" si="1">SUM(G12,G15,G18,G21,G24,G27,G30,G33,G36,G39,G42,G45,G48,G51,G54,G57,G60,G63,G66,G69,G72,G75,G78,G81,G84,G87,G90,G93,G96,G99)</f>
        <v>20000</v>
      </c>
      <c r="H9" s="15">
        <f t="shared" si="1"/>
        <v>20000</v>
      </c>
      <c r="I9" s="15">
        <f t="shared" si="1"/>
        <v>20000</v>
      </c>
      <c r="J9" s="15">
        <f t="shared" si="1"/>
        <v>20000</v>
      </c>
      <c r="K9" s="15">
        <f t="shared" si="1"/>
        <v>20000</v>
      </c>
      <c r="L9" s="15">
        <f t="shared" si="1"/>
        <v>20000</v>
      </c>
      <c r="M9" s="15">
        <f t="shared" si="1"/>
        <v>20000</v>
      </c>
      <c r="N9" s="15">
        <f t="shared" si="1"/>
        <v>20000</v>
      </c>
      <c r="O9" s="15">
        <f t="shared" si="1"/>
        <v>10000</v>
      </c>
      <c r="P9" s="152">
        <f t="shared" si="1"/>
        <v>0</v>
      </c>
      <c r="Q9" s="15">
        <f t="shared" si="1"/>
        <v>0</v>
      </c>
      <c r="R9" s="149">
        <f t="shared" si="1"/>
        <v>0</v>
      </c>
    </row>
    <row r="10" spans="1:19" ht="23.1" customHeight="1" thickBot="1">
      <c r="A10" s="239" t="s">
        <v>3</v>
      </c>
      <c r="B10" s="240"/>
      <c r="C10" s="241"/>
      <c r="D10" s="14" t="s">
        <v>16</v>
      </c>
      <c r="E10" s="14" t="s">
        <v>16</v>
      </c>
      <c r="F10" s="178">
        <f>G10+H10+I10+J10+K10+L10+M10+N10+O10</f>
        <v>14591.69</v>
      </c>
      <c r="G10" s="15">
        <f t="shared" si="1"/>
        <v>3216.67</v>
      </c>
      <c r="H10" s="15">
        <f t="shared" si="1"/>
        <v>2816.67</v>
      </c>
      <c r="I10" s="15">
        <f t="shared" si="1"/>
        <v>2416.67</v>
      </c>
      <c r="J10" s="15">
        <f t="shared" si="1"/>
        <v>2016.67</v>
      </c>
      <c r="K10" s="15">
        <f t="shared" si="1"/>
        <v>1616.67</v>
      </c>
      <c r="L10" s="15">
        <f t="shared" si="1"/>
        <v>1216.67</v>
      </c>
      <c r="M10" s="15">
        <f t="shared" si="1"/>
        <v>816.67</v>
      </c>
      <c r="N10" s="15">
        <f t="shared" si="1"/>
        <v>416.67</v>
      </c>
      <c r="O10" s="15">
        <v>58.33</v>
      </c>
      <c r="P10" s="152">
        <f t="shared" si="1"/>
        <v>0</v>
      </c>
      <c r="Q10" s="15">
        <f t="shared" si="1"/>
        <v>0</v>
      </c>
      <c r="R10" s="149">
        <f t="shared" si="1"/>
        <v>0</v>
      </c>
    </row>
    <row r="11" spans="1:19" ht="40.15" customHeight="1">
      <c r="A11" s="114" t="s">
        <v>193</v>
      </c>
      <c r="B11" s="129" t="s">
        <v>287</v>
      </c>
      <c r="C11" s="211" t="s">
        <v>301</v>
      </c>
      <c r="D11" s="16">
        <f>E12+F13</f>
        <v>184591.69</v>
      </c>
      <c r="E11" s="17" t="s">
        <v>16</v>
      </c>
      <c r="F11" s="17" t="s">
        <v>16</v>
      </c>
      <c r="G11" s="16">
        <f>SUM(G12:G13)</f>
        <v>23216.67</v>
      </c>
      <c r="H11" s="16">
        <f t="shared" ref="H11:R11" si="2">SUM(H12:H13)</f>
        <v>22816.67</v>
      </c>
      <c r="I11" s="16">
        <f t="shared" si="2"/>
        <v>22416.67</v>
      </c>
      <c r="J11" s="16">
        <f t="shared" si="2"/>
        <v>22016.67</v>
      </c>
      <c r="K11" s="16">
        <f t="shared" si="2"/>
        <v>21616.67</v>
      </c>
      <c r="L11" s="16">
        <f t="shared" si="2"/>
        <v>21216.67</v>
      </c>
      <c r="M11" s="16">
        <f t="shared" si="2"/>
        <v>20816.669999999998</v>
      </c>
      <c r="N11" s="16">
        <f t="shared" si="2"/>
        <v>20416.669999999998</v>
      </c>
      <c r="O11" s="16">
        <f t="shared" si="2"/>
        <v>10058.33</v>
      </c>
      <c r="P11" s="16">
        <f t="shared" si="2"/>
        <v>0</v>
      </c>
      <c r="Q11" s="150">
        <f t="shared" si="2"/>
        <v>0</v>
      </c>
      <c r="R11" s="124">
        <f t="shared" si="2"/>
        <v>0</v>
      </c>
    </row>
    <row r="12" spans="1:19" ht="23.1" customHeight="1">
      <c r="A12" s="242" t="s">
        <v>0</v>
      </c>
      <c r="B12" s="243"/>
      <c r="C12" s="212"/>
      <c r="D12" s="18" t="s">
        <v>16</v>
      </c>
      <c r="E12" s="19">
        <v>170000</v>
      </c>
      <c r="F12" s="18" t="s">
        <v>16</v>
      </c>
      <c r="G12" s="20">
        <v>20000</v>
      </c>
      <c r="H12" s="20">
        <v>20000</v>
      </c>
      <c r="I12" s="20">
        <v>20000</v>
      </c>
      <c r="J12" s="20">
        <v>20000</v>
      </c>
      <c r="K12" s="20">
        <v>20000</v>
      </c>
      <c r="L12" s="21">
        <v>20000</v>
      </c>
      <c r="M12" s="21">
        <v>20000</v>
      </c>
      <c r="N12" s="21">
        <v>20000</v>
      </c>
      <c r="O12" s="21">
        <v>10000</v>
      </c>
      <c r="P12" s="20"/>
      <c r="Q12" s="148"/>
      <c r="R12" s="22"/>
    </row>
    <row r="13" spans="1:19" ht="23.1" customHeight="1" thickBot="1">
      <c r="A13" s="234" t="s">
        <v>1</v>
      </c>
      <c r="B13" s="235"/>
      <c r="C13" s="213"/>
      <c r="D13" s="23" t="s">
        <v>16</v>
      </c>
      <c r="E13" s="23" t="s">
        <v>16</v>
      </c>
      <c r="F13" s="24">
        <v>14591.69</v>
      </c>
      <c r="G13" s="25">
        <v>3216.67</v>
      </c>
      <c r="H13" s="25">
        <v>2816.67</v>
      </c>
      <c r="I13" s="25">
        <v>2416.67</v>
      </c>
      <c r="J13" s="25">
        <v>2016.67</v>
      </c>
      <c r="K13" s="25">
        <v>1616.67</v>
      </c>
      <c r="L13" s="26">
        <v>1216.67</v>
      </c>
      <c r="M13" s="26">
        <v>816.67</v>
      </c>
      <c r="N13" s="26">
        <v>416.67</v>
      </c>
      <c r="O13" s="26">
        <v>58.33</v>
      </c>
      <c r="P13" s="25"/>
      <c r="Q13" s="151"/>
      <c r="R13" s="27"/>
    </row>
    <row r="14" spans="1:19" ht="23.1" customHeight="1">
      <c r="A14" s="114" t="s">
        <v>194</v>
      </c>
      <c r="B14" s="117" t="s">
        <v>238</v>
      </c>
      <c r="C14" s="211"/>
      <c r="D14" s="16">
        <f>E15+F16</f>
        <v>0</v>
      </c>
      <c r="E14" s="17" t="s">
        <v>16</v>
      </c>
      <c r="F14" s="17" t="s">
        <v>16</v>
      </c>
      <c r="G14" s="16">
        <f>SUM(G15:G16)</f>
        <v>0</v>
      </c>
      <c r="H14" s="16">
        <f t="shared" ref="H14:R14" si="3">SUM(H15:H16)</f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50">
        <f t="shared" si="3"/>
        <v>0</v>
      </c>
      <c r="R14" s="124">
        <f t="shared" si="3"/>
        <v>0</v>
      </c>
    </row>
    <row r="15" spans="1:19" ht="23.1" customHeight="1">
      <c r="A15" s="242" t="s">
        <v>0</v>
      </c>
      <c r="B15" s="243"/>
      <c r="C15" s="212"/>
      <c r="D15" s="18" t="s">
        <v>16</v>
      </c>
      <c r="E15" s="19">
        <f>SUM(G15:R15)</f>
        <v>0</v>
      </c>
      <c r="F15" s="18" t="s">
        <v>16</v>
      </c>
      <c r="G15" s="20"/>
      <c r="H15" s="20"/>
      <c r="I15" s="20"/>
      <c r="J15" s="20"/>
      <c r="K15" s="20"/>
      <c r="L15" s="21"/>
      <c r="M15" s="21"/>
      <c r="N15" s="21"/>
      <c r="O15" s="21"/>
      <c r="P15" s="20"/>
      <c r="Q15" s="148"/>
      <c r="R15" s="22"/>
    </row>
    <row r="16" spans="1:19" ht="23.1" customHeight="1" thickBot="1">
      <c r="A16" s="234" t="s">
        <v>1</v>
      </c>
      <c r="B16" s="235"/>
      <c r="C16" s="213"/>
      <c r="D16" s="23" t="s">
        <v>16</v>
      </c>
      <c r="E16" s="23" t="s">
        <v>16</v>
      </c>
      <c r="F16" s="24">
        <f>SUM(G16:R16)</f>
        <v>0</v>
      </c>
      <c r="G16" s="25"/>
      <c r="H16" s="25"/>
      <c r="I16" s="25"/>
      <c r="J16" s="25"/>
      <c r="K16" s="25"/>
      <c r="L16" s="26"/>
      <c r="M16" s="26"/>
      <c r="N16" s="26"/>
      <c r="O16" s="26"/>
      <c r="P16" s="25"/>
      <c r="Q16" s="151"/>
      <c r="R16" s="27"/>
    </row>
    <row r="17" spans="1:18" ht="23.1" customHeight="1">
      <c r="A17" s="114" t="s">
        <v>195</v>
      </c>
      <c r="B17" s="117" t="s">
        <v>238</v>
      </c>
      <c r="C17" s="211"/>
      <c r="D17" s="16">
        <f>E18+F19</f>
        <v>0</v>
      </c>
      <c r="E17" s="17" t="s">
        <v>16</v>
      </c>
      <c r="F17" s="17" t="s">
        <v>16</v>
      </c>
      <c r="G17" s="16">
        <f>SUM(G18:G19)</f>
        <v>0</v>
      </c>
      <c r="H17" s="16">
        <f t="shared" ref="H17:R17" si="4">SUM(H18:H19)</f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  <c r="P17" s="16">
        <f t="shared" si="4"/>
        <v>0</v>
      </c>
      <c r="Q17" s="150">
        <f t="shared" si="4"/>
        <v>0</v>
      </c>
      <c r="R17" s="124">
        <f t="shared" si="4"/>
        <v>0</v>
      </c>
    </row>
    <row r="18" spans="1:18" ht="23.1" customHeight="1">
      <c r="A18" s="247" t="s">
        <v>0</v>
      </c>
      <c r="B18" s="248"/>
      <c r="C18" s="212"/>
      <c r="D18" s="18" t="s">
        <v>16</v>
      </c>
      <c r="E18" s="19">
        <f>SUM(G18:R18)</f>
        <v>0</v>
      </c>
      <c r="F18" s="18" t="s">
        <v>16</v>
      </c>
      <c r="G18" s="20"/>
      <c r="H18" s="20"/>
      <c r="I18" s="20"/>
      <c r="J18" s="20"/>
      <c r="K18" s="20"/>
      <c r="L18" s="21"/>
      <c r="M18" s="21"/>
      <c r="N18" s="21"/>
      <c r="O18" s="21"/>
      <c r="P18" s="20"/>
      <c r="Q18" s="148"/>
      <c r="R18" s="22"/>
    </row>
    <row r="19" spans="1:18" ht="23.1" customHeight="1" thickBot="1">
      <c r="A19" s="234" t="s">
        <v>1</v>
      </c>
      <c r="B19" s="235"/>
      <c r="C19" s="213"/>
      <c r="D19" s="23" t="s">
        <v>16</v>
      </c>
      <c r="E19" s="23" t="s">
        <v>16</v>
      </c>
      <c r="F19" s="24">
        <f>SUM(G19:R19)</f>
        <v>0</v>
      </c>
      <c r="G19" s="25"/>
      <c r="H19" s="25"/>
      <c r="I19" s="25"/>
      <c r="J19" s="25"/>
      <c r="K19" s="25"/>
      <c r="L19" s="26"/>
      <c r="M19" s="26"/>
      <c r="N19" s="26"/>
      <c r="O19" s="26"/>
      <c r="P19" s="25"/>
      <c r="Q19" s="151"/>
      <c r="R19" s="27"/>
    </row>
    <row r="20" spans="1:18" ht="23.1" customHeight="1">
      <c r="A20" s="114" t="s">
        <v>196</v>
      </c>
      <c r="B20" s="117" t="s">
        <v>238</v>
      </c>
      <c r="C20" s="211"/>
      <c r="D20" s="16">
        <f>E21+F22</f>
        <v>0</v>
      </c>
      <c r="E20" s="17" t="s">
        <v>16</v>
      </c>
      <c r="F20" s="17" t="s">
        <v>16</v>
      </c>
      <c r="G20" s="16">
        <f>SUM(G21:G22)</f>
        <v>0</v>
      </c>
      <c r="H20" s="16">
        <f t="shared" ref="H20:R20" si="5">SUM(H21:H22)</f>
        <v>0</v>
      </c>
      <c r="I20" s="16">
        <f t="shared" si="5"/>
        <v>0</v>
      </c>
      <c r="J20" s="16">
        <f t="shared" si="5"/>
        <v>0</v>
      </c>
      <c r="K20" s="16">
        <f t="shared" si="5"/>
        <v>0</v>
      </c>
      <c r="L20" s="16">
        <f t="shared" si="5"/>
        <v>0</v>
      </c>
      <c r="M20" s="16">
        <f t="shared" si="5"/>
        <v>0</v>
      </c>
      <c r="N20" s="16">
        <f t="shared" si="5"/>
        <v>0</v>
      </c>
      <c r="O20" s="16">
        <f t="shared" si="5"/>
        <v>0</v>
      </c>
      <c r="P20" s="16">
        <f t="shared" si="5"/>
        <v>0</v>
      </c>
      <c r="Q20" s="150">
        <f t="shared" si="5"/>
        <v>0</v>
      </c>
      <c r="R20" s="124">
        <f t="shared" si="5"/>
        <v>0</v>
      </c>
    </row>
    <row r="21" spans="1:18" ht="23.1" customHeight="1">
      <c r="A21" s="247" t="s">
        <v>0</v>
      </c>
      <c r="B21" s="248"/>
      <c r="C21" s="212"/>
      <c r="D21" s="18" t="s">
        <v>16</v>
      </c>
      <c r="E21" s="19">
        <f>SUM(G21:R21)</f>
        <v>0</v>
      </c>
      <c r="F21" s="18" t="s">
        <v>16</v>
      </c>
      <c r="G21" s="20"/>
      <c r="H21" s="20"/>
      <c r="I21" s="20"/>
      <c r="J21" s="20"/>
      <c r="K21" s="20"/>
      <c r="L21" s="21"/>
      <c r="M21" s="21"/>
      <c r="N21" s="21"/>
      <c r="O21" s="21"/>
      <c r="P21" s="20"/>
      <c r="Q21" s="148"/>
      <c r="R21" s="22"/>
    </row>
    <row r="22" spans="1:18" ht="23.1" customHeight="1" thickBot="1">
      <c r="A22" s="234" t="s">
        <v>1</v>
      </c>
      <c r="B22" s="235"/>
      <c r="C22" s="213"/>
      <c r="D22" s="23" t="s">
        <v>16</v>
      </c>
      <c r="E22" s="23" t="s">
        <v>16</v>
      </c>
      <c r="F22" s="24">
        <f>SUM(G22:R22)</f>
        <v>0</v>
      </c>
      <c r="G22" s="25"/>
      <c r="H22" s="25"/>
      <c r="I22" s="25"/>
      <c r="J22" s="25"/>
      <c r="K22" s="25"/>
      <c r="L22" s="26"/>
      <c r="M22" s="26"/>
      <c r="N22" s="26"/>
      <c r="O22" s="26"/>
      <c r="P22" s="25"/>
      <c r="Q22" s="151"/>
      <c r="R22" s="27"/>
    </row>
    <row r="23" spans="1:18" ht="23.1" customHeight="1">
      <c r="A23" s="114" t="s">
        <v>197</v>
      </c>
      <c r="B23" s="117" t="s">
        <v>238</v>
      </c>
      <c r="C23" s="211"/>
      <c r="D23" s="16">
        <f>E24+F25</f>
        <v>0</v>
      </c>
      <c r="E23" s="17" t="s">
        <v>16</v>
      </c>
      <c r="F23" s="17" t="s">
        <v>16</v>
      </c>
      <c r="G23" s="16">
        <f>SUM(G24:G25)</f>
        <v>0</v>
      </c>
      <c r="H23" s="16">
        <f t="shared" ref="H23:R23" si="6">SUM(H24:H25)</f>
        <v>0</v>
      </c>
      <c r="I23" s="16">
        <f t="shared" si="6"/>
        <v>0</v>
      </c>
      <c r="J23" s="16">
        <f t="shared" si="6"/>
        <v>0</v>
      </c>
      <c r="K23" s="16">
        <f t="shared" si="6"/>
        <v>0</v>
      </c>
      <c r="L23" s="16">
        <f t="shared" si="6"/>
        <v>0</v>
      </c>
      <c r="M23" s="16">
        <f t="shared" si="6"/>
        <v>0</v>
      </c>
      <c r="N23" s="16">
        <f t="shared" si="6"/>
        <v>0</v>
      </c>
      <c r="O23" s="16">
        <f t="shared" si="6"/>
        <v>0</v>
      </c>
      <c r="P23" s="16">
        <f t="shared" si="6"/>
        <v>0</v>
      </c>
      <c r="Q23" s="150">
        <f t="shared" si="6"/>
        <v>0</v>
      </c>
      <c r="R23" s="124">
        <f t="shared" si="6"/>
        <v>0</v>
      </c>
    </row>
    <row r="24" spans="1:18" ht="23.1" customHeight="1">
      <c r="A24" s="242" t="s">
        <v>0</v>
      </c>
      <c r="B24" s="243"/>
      <c r="C24" s="212"/>
      <c r="D24" s="18" t="s">
        <v>16</v>
      </c>
      <c r="E24" s="19">
        <f>SUM(G24:R24)</f>
        <v>0</v>
      </c>
      <c r="F24" s="18" t="s">
        <v>16</v>
      </c>
      <c r="G24" s="20"/>
      <c r="H24" s="20"/>
      <c r="I24" s="20"/>
      <c r="J24" s="20"/>
      <c r="K24" s="20"/>
      <c r="L24" s="21"/>
      <c r="M24" s="21"/>
      <c r="N24" s="21"/>
      <c r="O24" s="21"/>
      <c r="P24" s="20"/>
      <c r="Q24" s="148"/>
      <c r="R24" s="22"/>
    </row>
    <row r="25" spans="1:18" ht="23.1" customHeight="1" thickBot="1">
      <c r="A25" s="234" t="s">
        <v>1</v>
      </c>
      <c r="B25" s="235"/>
      <c r="C25" s="213"/>
      <c r="D25" s="23" t="s">
        <v>16</v>
      </c>
      <c r="E25" s="23" t="s">
        <v>16</v>
      </c>
      <c r="F25" s="24">
        <f>SUM(G25:R25)</f>
        <v>0</v>
      </c>
      <c r="G25" s="25"/>
      <c r="H25" s="25"/>
      <c r="I25" s="25"/>
      <c r="J25" s="25"/>
      <c r="K25" s="25"/>
      <c r="L25" s="26"/>
      <c r="M25" s="26"/>
      <c r="N25" s="26"/>
      <c r="O25" s="26"/>
      <c r="P25" s="25"/>
      <c r="Q25" s="151"/>
      <c r="R25" s="27"/>
    </row>
    <row r="26" spans="1:18" ht="23.1" customHeight="1">
      <c r="A26" s="114" t="s">
        <v>198</v>
      </c>
      <c r="B26" s="117" t="s">
        <v>238</v>
      </c>
      <c r="C26" s="211"/>
      <c r="D26" s="16">
        <f>E27+F28</f>
        <v>0</v>
      </c>
      <c r="E26" s="17" t="s">
        <v>16</v>
      </c>
      <c r="F26" s="17" t="s">
        <v>16</v>
      </c>
      <c r="G26" s="16">
        <f>SUM(G27:G28)</f>
        <v>0</v>
      </c>
      <c r="H26" s="16">
        <f t="shared" ref="H26:R26" si="7">SUM(H27:H28)</f>
        <v>0</v>
      </c>
      <c r="I26" s="16">
        <f t="shared" si="7"/>
        <v>0</v>
      </c>
      <c r="J26" s="16">
        <f t="shared" si="7"/>
        <v>0</v>
      </c>
      <c r="K26" s="16">
        <f t="shared" si="7"/>
        <v>0</v>
      </c>
      <c r="L26" s="16">
        <f t="shared" si="7"/>
        <v>0</v>
      </c>
      <c r="M26" s="16">
        <f t="shared" si="7"/>
        <v>0</v>
      </c>
      <c r="N26" s="16">
        <f t="shared" si="7"/>
        <v>0</v>
      </c>
      <c r="O26" s="16">
        <f t="shared" si="7"/>
        <v>0</v>
      </c>
      <c r="P26" s="16">
        <f t="shared" si="7"/>
        <v>0</v>
      </c>
      <c r="Q26" s="150">
        <f t="shared" si="7"/>
        <v>0</v>
      </c>
      <c r="R26" s="124">
        <f t="shared" si="7"/>
        <v>0</v>
      </c>
    </row>
    <row r="27" spans="1:18" ht="23.1" customHeight="1">
      <c r="A27" s="242" t="s">
        <v>0</v>
      </c>
      <c r="B27" s="243"/>
      <c r="C27" s="212"/>
      <c r="D27" s="18" t="s">
        <v>16</v>
      </c>
      <c r="E27" s="19">
        <f>SUM(G27:R27)</f>
        <v>0</v>
      </c>
      <c r="F27" s="18" t="s">
        <v>16</v>
      </c>
      <c r="G27" s="20"/>
      <c r="H27" s="20"/>
      <c r="I27" s="20"/>
      <c r="J27" s="20"/>
      <c r="K27" s="20"/>
      <c r="L27" s="21"/>
      <c r="M27" s="21"/>
      <c r="N27" s="21"/>
      <c r="O27" s="21"/>
      <c r="P27" s="20"/>
      <c r="Q27" s="148"/>
      <c r="R27" s="22"/>
    </row>
    <row r="28" spans="1:18" ht="23.1" customHeight="1" thickBot="1">
      <c r="A28" s="234" t="s">
        <v>1</v>
      </c>
      <c r="B28" s="235"/>
      <c r="C28" s="213"/>
      <c r="D28" s="23" t="s">
        <v>16</v>
      </c>
      <c r="E28" s="23" t="s">
        <v>16</v>
      </c>
      <c r="F28" s="24">
        <f>SUM(G28:R28)</f>
        <v>0</v>
      </c>
      <c r="G28" s="25"/>
      <c r="H28" s="25"/>
      <c r="I28" s="25"/>
      <c r="J28" s="25"/>
      <c r="K28" s="25"/>
      <c r="L28" s="26"/>
      <c r="M28" s="26"/>
      <c r="N28" s="26"/>
      <c r="O28" s="26"/>
      <c r="P28" s="25"/>
      <c r="Q28" s="151"/>
      <c r="R28" s="27"/>
    </row>
    <row r="29" spans="1:18" ht="23.1" customHeight="1">
      <c r="A29" s="114" t="s">
        <v>199</v>
      </c>
      <c r="B29" s="117" t="s">
        <v>238</v>
      </c>
      <c r="C29" s="211"/>
      <c r="D29" s="16">
        <f>E30+F31</f>
        <v>0</v>
      </c>
      <c r="E29" s="17" t="s">
        <v>16</v>
      </c>
      <c r="F29" s="17" t="s">
        <v>16</v>
      </c>
      <c r="G29" s="16">
        <f>SUM(G30:G31)</f>
        <v>0</v>
      </c>
      <c r="H29" s="16">
        <f t="shared" ref="H29:R29" si="8">SUM(H30:H31)</f>
        <v>0</v>
      </c>
      <c r="I29" s="16">
        <f t="shared" si="8"/>
        <v>0</v>
      </c>
      <c r="J29" s="16">
        <f t="shared" si="8"/>
        <v>0</v>
      </c>
      <c r="K29" s="16">
        <f t="shared" si="8"/>
        <v>0</v>
      </c>
      <c r="L29" s="16">
        <f t="shared" si="8"/>
        <v>0</v>
      </c>
      <c r="M29" s="16">
        <f t="shared" si="8"/>
        <v>0</v>
      </c>
      <c r="N29" s="16">
        <f t="shared" si="8"/>
        <v>0</v>
      </c>
      <c r="O29" s="16">
        <f t="shared" si="8"/>
        <v>0</v>
      </c>
      <c r="P29" s="16">
        <f t="shared" si="8"/>
        <v>0</v>
      </c>
      <c r="Q29" s="150">
        <f t="shared" si="8"/>
        <v>0</v>
      </c>
      <c r="R29" s="124">
        <f t="shared" si="8"/>
        <v>0</v>
      </c>
    </row>
    <row r="30" spans="1:18" ht="23.1" customHeight="1">
      <c r="A30" s="242" t="s">
        <v>0</v>
      </c>
      <c r="B30" s="243"/>
      <c r="C30" s="212"/>
      <c r="D30" s="18" t="s">
        <v>16</v>
      </c>
      <c r="E30" s="19">
        <f>SUM(G30:R30)</f>
        <v>0</v>
      </c>
      <c r="F30" s="18" t="s">
        <v>16</v>
      </c>
      <c r="G30" s="20"/>
      <c r="H30" s="20"/>
      <c r="I30" s="20"/>
      <c r="J30" s="20"/>
      <c r="K30" s="20"/>
      <c r="L30" s="21"/>
      <c r="M30" s="21"/>
      <c r="N30" s="21"/>
      <c r="O30" s="21"/>
      <c r="P30" s="20"/>
      <c r="Q30" s="148"/>
      <c r="R30" s="22"/>
    </row>
    <row r="31" spans="1:18" ht="23.1" customHeight="1" thickBot="1">
      <c r="A31" s="234" t="s">
        <v>1</v>
      </c>
      <c r="B31" s="235"/>
      <c r="C31" s="213"/>
      <c r="D31" s="23" t="s">
        <v>16</v>
      </c>
      <c r="E31" s="23" t="s">
        <v>16</v>
      </c>
      <c r="F31" s="24">
        <f>SUM(G31:R31)</f>
        <v>0</v>
      </c>
      <c r="G31" s="25"/>
      <c r="H31" s="25"/>
      <c r="I31" s="25"/>
      <c r="J31" s="25"/>
      <c r="K31" s="25"/>
      <c r="L31" s="26"/>
      <c r="M31" s="26"/>
      <c r="N31" s="26"/>
      <c r="O31" s="26"/>
      <c r="P31" s="25"/>
      <c r="Q31" s="151"/>
      <c r="R31" s="27"/>
    </row>
    <row r="32" spans="1:18" ht="22.9" customHeight="1">
      <c r="A32" s="114" t="s">
        <v>200</v>
      </c>
      <c r="B32" s="117" t="s">
        <v>238</v>
      </c>
      <c r="C32" s="211"/>
      <c r="D32" s="16">
        <f>E33+F34</f>
        <v>0</v>
      </c>
      <c r="E32" s="17" t="s">
        <v>16</v>
      </c>
      <c r="F32" s="17" t="s">
        <v>16</v>
      </c>
      <c r="G32" s="16">
        <f>SUM(G33:G34)</f>
        <v>0</v>
      </c>
      <c r="H32" s="16">
        <f t="shared" ref="H32:R32" si="9">SUM(H33:H34)</f>
        <v>0</v>
      </c>
      <c r="I32" s="16">
        <f t="shared" si="9"/>
        <v>0</v>
      </c>
      <c r="J32" s="16">
        <f t="shared" si="9"/>
        <v>0</v>
      </c>
      <c r="K32" s="16">
        <f t="shared" si="9"/>
        <v>0</v>
      </c>
      <c r="L32" s="16">
        <f t="shared" si="9"/>
        <v>0</v>
      </c>
      <c r="M32" s="16">
        <f t="shared" si="9"/>
        <v>0</v>
      </c>
      <c r="N32" s="16">
        <f t="shared" si="9"/>
        <v>0</v>
      </c>
      <c r="O32" s="16">
        <f t="shared" si="9"/>
        <v>0</v>
      </c>
      <c r="P32" s="16">
        <f t="shared" si="9"/>
        <v>0</v>
      </c>
      <c r="Q32" s="150">
        <f t="shared" si="9"/>
        <v>0</v>
      </c>
      <c r="R32" s="124">
        <f t="shared" si="9"/>
        <v>0</v>
      </c>
    </row>
    <row r="33" spans="1:18" ht="23.1" customHeight="1">
      <c r="A33" s="242" t="s">
        <v>0</v>
      </c>
      <c r="B33" s="243"/>
      <c r="C33" s="212"/>
      <c r="D33" s="18" t="s">
        <v>16</v>
      </c>
      <c r="E33" s="19">
        <f>SUM(G33:R33)</f>
        <v>0</v>
      </c>
      <c r="F33" s="18" t="s">
        <v>16</v>
      </c>
      <c r="G33" s="20"/>
      <c r="H33" s="20"/>
      <c r="I33" s="20"/>
      <c r="J33" s="20"/>
      <c r="K33" s="20"/>
      <c r="L33" s="21"/>
      <c r="M33" s="21"/>
      <c r="N33" s="21"/>
      <c r="O33" s="21"/>
      <c r="P33" s="20"/>
      <c r="Q33" s="148"/>
      <c r="R33" s="22"/>
    </row>
    <row r="34" spans="1:18" ht="23.1" customHeight="1" thickBot="1">
      <c r="A34" s="234" t="s">
        <v>1</v>
      </c>
      <c r="B34" s="235"/>
      <c r="C34" s="213"/>
      <c r="D34" s="23" t="s">
        <v>16</v>
      </c>
      <c r="E34" s="23" t="s">
        <v>16</v>
      </c>
      <c r="F34" s="24">
        <f>SUM(G34:R34)</f>
        <v>0</v>
      </c>
      <c r="G34" s="25"/>
      <c r="H34" s="25"/>
      <c r="I34" s="25"/>
      <c r="J34" s="25"/>
      <c r="K34" s="25"/>
      <c r="L34" s="26"/>
      <c r="M34" s="26"/>
      <c r="N34" s="26"/>
      <c r="O34" s="26"/>
      <c r="P34" s="25"/>
      <c r="Q34" s="151"/>
      <c r="R34" s="27"/>
    </row>
    <row r="35" spans="1:18" ht="23.1" customHeight="1">
      <c r="A35" s="114" t="s">
        <v>201</v>
      </c>
      <c r="B35" s="117" t="s">
        <v>238</v>
      </c>
      <c r="C35" s="211"/>
      <c r="D35" s="16">
        <f>E36+F37</f>
        <v>0</v>
      </c>
      <c r="E35" s="17" t="s">
        <v>16</v>
      </c>
      <c r="F35" s="17" t="s">
        <v>16</v>
      </c>
      <c r="G35" s="16">
        <f>SUM(G36:G37)</f>
        <v>0</v>
      </c>
      <c r="H35" s="16">
        <f t="shared" ref="H35:R35" si="10">SUM(H36:H37)</f>
        <v>0</v>
      </c>
      <c r="I35" s="16">
        <f t="shared" si="10"/>
        <v>0</v>
      </c>
      <c r="J35" s="16">
        <f t="shared" si="10"/>
        <v>0</v>
      </c>
      <c r="K35" s="16">
        <f t="shared" si="10"/>
        <v>0</v>
      </c>
      <c r="L35" s="16">
        <f t="shared" si="10"/>
        <v>0</v>
      </c>
      <c r="M35" s="16">
        <f t="shared" si="10"/>
        <v>0</v>
      </c>
      <c r="N35" s="16">
        <f t="shared" si="10"/>
        <v>0</v>
      </c>
      <c r="O35" s="16">
        <f t="shared" si="10"/>
        <v>0</v>
      </c>
      <c r="P35" s="16">
        <f t="shared" si="10"/>
        <v>0</v>
      </c>
      <c r="Q35" s="150">
        <f t="shared" si="10"/>
        <v>0</v>
      </c>
      <c r="R35" s="124">
        <f t="shared" si="10"/>
        <v>0</v>
      </c>
    </row>
    <row r="36" spans="1:18" ht="23.1" customHeight="1">
      <c r="A36" s="242" t="s">
        <v>0</v>
      </c>
      <c r="B36" s="243"/>
      <c r="C36" s="212"/>
      <c r="D36" s="18" t="s">
        <v>16</v>
      </c>
      <c r="E36" s="19">
        <f>SUM(G36:R36)</f>
        <v>0</v>
      </c>
      <c r="F36" s="18" t="s">
        <v>16</v>
      </c>
      <c r="G36" s="20"/>
      <c r="H36" s="20"/>
      <c r="I36" s="20"/>
      <c r="J36" s="20"/>
      <c r="K36" s="20"/>
      <c r="L36" s="21"/>
      <c r="M36" s="21"/>
      <c r="N36" s="21"/>
      <c r="O36" s="21"/>
      <c r="P36" s="20"/>
      <c r="Q36" s="148"/>
      <c r="R36" s="22"/>
    </row>
    <row r="37" spans="1:18" ht="23.1" customHeight="1" thickBot="1">
      <c r="A37" s="234" t="s">
        <v>1</v>
      </c>
      <c r="B37" s="235"/>
      <c r="C37" s="213"/>
      <c r="D37" s="23" t="s">
        <v>16</v>
      </c>
      <c r="E37" s="23" t="s">
        <v>16</v>
      </c>
      <c r="F37" s="24">
        <f>SUM(G37:R37)</f>
        <v>0</v>
      </c>
      <c r="G37" s="25"/>
      <c r="H37" s="25"/>
      <c r="I37" s="25"/>
      <c r="J37" s="25"/>
      <c r="K37" s="25"/>
      <c r="L37" s="26"/>
      <c r="M37" s="26"/>
      <c r="N37" s="26"/>
      <c r="O37" s="26"/>
      <c r="P37" s="25"/>
      <c r="Q37" s="151"/>
      <c r="R37" s="27"/>
    </row>
    <row r="38" spans="1:18" ht="23.1" customHeight="1">
      <c r="A38" s="114" t="s">
        <v>202</v>
      </c>
      <c r="B38" s="117" t="s">
        <v>238</v>
      </c>
      <c r="C38" s="211"/>
      <c r="D38" s="16">
        <f>E39+F40</f>
        <v>0</v>
      </c>
      <c r="E38" s="17" t="s">
        <v>16</v>
      </c>
      <c r="F38" s="17" t="s">
        <v>16</v>
      </c>
      <c r="G38" s="16">
        <f>SUM(G39:G40)</f>
        <v>0</v>
      </c>
      <c r="H38" s="16">
        <f t="shared" ref="H38:R38" si="11">SUM(H39:H40)</f>
        <v>0</v>
      </c>
      <c r="I38" s="16">
        <f t="shared" si="11"/>
        <v>0</v>
      </c>
      <c r="J38" s="16">
        <f t="shared" si="11"/>
        <v>0</v>
      </c>
      <c r="K38" s="16">
        <f t="shared" si="11"/>
        <v>0</v>
      </c>
      <c r="L38" s="16">
        <f t="shared" si="11"/>
        <v>0</v>
      </c>
      <c r="M38" s="16">
        <f t="shared" si="11"/>
        <v>0</v>
      </c>
      <c r="N38" s="16">
        <f t="shared" si="11"/>
        <v>0</v>
      </c>
      <c r="O38" s="16">
        <f t="shared" si="11"/>
        <v>0</v>
      </c>
      <c r="P38" s="16">
        <f t="shared" si="11"/>
        <v>0</v>
      </c>
      <c r="Q38" s="150">
        <f t="shared" si="11"/>
        <v>0</v>
      </c>
      <c r="R38" s="124">
        <f t="shared" si="11"/>
        <v>0</v>
      </c>
    </row>
    <row r="39" spans="1:18" ht="23.1" customHeight="1">
      <c r="A39" s="242" t="s">
        <v>0</v>
      </c>
      <c r="B39" s="243"/>
      <c r="C39" s="212"/>
      <c r="D39" s="18" t="s">
        <v>16</v>
      </c>
      <c r="E39" s="19">
        <f>SUM(G39:R39)</f>
        <v>0</v>
      </c>
      <c r="F39" s="18" t="s">
        <v>16</v>
      </c>
      <c r="G39" s="20"/>
      <c r="H39" s="20"/>
      <c r="I39" s="20"/>
      <c r="J39" s="20"/>
      <c r="K39" s="20"/>
      <c r="L39" s="21"/>
      <c r="M39" s="21"/>
      <c r="N39" s="21"/>
      <c r="O39" s="21"/>
      <c r="P39" s="20"/>
      <c r="Q39" s="148"/>
      <c r="R39" s="22"/>
    </row>
    <row r="40" spans="1:18" ht="23.1" customHeight="1" thickBot="1">
      <c r="A40" s="234" t="s">
        <v>1</v>
      </c>
      <c r="B40" s="235"/>
      <c r="C40" s="213"/>
      <c r="D40" s="23" t="s">
        <v>16</v>
      </c>
      <c r="E40" s="23" t="s">
        <v>16</v>
      </c>
      <c r="F40" s="24">
        <f>SUM(G40:R40)</f>
        <v>0</v>
      </c>
      <c r="G40" s="25"/>
      <c r="H40" s="25"/>
      <c r="I40" s="25"/>
      <c r="J40" s="25"/>
      <c r="K40" s="25"/>
      <c r="L40" s="26"/>
      <c r="M40" s="26"/>
      <c r="N40" s="26"/>
      <c r="O40" s="26"/>
      <c r="P40" s="25"/>
      <c r="Q40" s="151"/>
      <c r="R40" s="27"/>
    </row>
    <row r="41" spans="1:18" ht="23.1" hidden="1" customHeight="1" outlineLevel="1">
      <c r="A41" s="114" t="s">
        <v>203</v>
      </c>
      <c r="B41" s="117" t="s">
        <v>238</v>
      </c>
      <c r="C41" s="211"/>
      <c r="D41" s="16">
        <f>E42+F43</f>
        <v>0</v>
      </c>
      <c r="E41" s="17" t="s">
        <v>16</v>
      </c>
      <c r="F41" s="17" t="s">
        <v>16</v>
      </c>
      <c r="G41" s="16">
        <f>SUM(G42:G43)</f>
        <v>0</v>
      </c>
      <c r="H41" s="16">
        <f t="shared" ref="H41:R41" si="12">SUM(H42:H43)</f>
        <v>0</v>
      </c>
      <c r="I41" s="16">
        <f t="shared" si="12"/>
        <v>0</v>
      </c>
      <c r="J41" s="16">
        <f t="shared" si="12"/>
        <v>0</v>
      </c>
      <c r="K41" s="16">
        <f t="shared" si="12"/>
        <v>0</v>
      </c>
      <c r="L41" s="16">
        <f t="shared" si="12"/>
        <v>0</v>
      </c>
      <c r="M41" s="16">
        <f t="shared" si="12"/>
        <v>0</v>
      </c>
      <c r="N41" s="16">
        <f t="shared" si="12"/>
        <v>0</v>
      </c>
      <c r="O41" s="16">
        <f t="shared" si="12"/>
        <v>0</v>
      </c>
      <c r="P41" s="16">
        <f t="shared" si="12"/>
        <v>0</v>
      </c>
      <c r="Q41" s="16">
        <f t="shared" si="12"/>
        <v>0</v>
      </c>
      <c r="R41" s="16">
        <f t="shared" si="12"/>
        <v>0</v>
      </c>
    </row>
    <row r="42" spans="1:18" ht="23.1" hidden="1" customHeight="1" outlineLevel="1">
      <c r="A42" s="242" t="s">
        <v>0</v>
      </c>
      <c r="B42" s="243"/>
      <c r="C42" s="212"/>
      <c r="D42" s="18" t="s">
        <v>16</v>
      </c>
      <c r="E42" s="19">
        <f>SUM(G42:R42)</f>
        <v>0</v>
      </c>
      <c r="F42" s="18" t="s">
        <v>16</v>
      </c>
      <c r="G42" s="20"/>
      <c r="H42" s="20"/>
      <c r="I42" s="20"/>
      <c r="J42" s="20"/>
      <c r="K42" s="20"/>
      <c r="L42" s="21"/>
      <c r="M42" s="21"/>
      <c r="N42" s="21"/>
      <c r="O42" s="21"/>
      <c r="P42" s="21"/>
      <c r="Q42" s="21"/>
      <c r="R42" s="22"/>
    </row>
    <row r="43" spans="1:18" ht="23.1" hidden="1" customHeight="1" outlineLevel="1" thickBot="1">
      <c r="A43" s="234" t="s">
        <v>1</v>
      </c>
      <c r="B43" s="235"/>
      <c r="C43" s="213"/>
      <c r="D43" s="23" t="s">
        <v>16</v>
      </c>
      <c r="E43" s="23" t="s">
        <v>16</v>
      </c>
      <c r="F43" s="24">
        <f>SUM(G43:R43)</f>
        <v>0</v>
      </c>
      <c r="G43" s="25"/>
      <c r="H43" s="25"/>
      <c r="I43" s="25"/>
      <c r="J43" s="25"/>
      <c r="K43" s="25"/>
      <c r="L43" s="26"/>
      <c r="M43" s="26"/>
      <c r="N43" s="26"/>
      <c r="O43" s="26"/>
      <c r="P43" s="26"/>
      <c r="Q43" s="26"/>
      <c r="R43" s="27"/>
    </row>
    <row r="44" spans="1:18" ht="23.1" hidden="1" customHeight="1" outlineLevel="1">
      <c r="A44" s="114" t="s">
        <v>204</v>
      </c>
      <c r="B44" s="117" t="s">
        <v>238</v>
      </c>
      <c r="C44" s="211"/>
      <c r="D44" s="16">
        <f>E45+F46</f>
        <v>0</v>
      </c>
      <c r="E44" s="17" t="s">
        <v>16</v>
      </c>
      <c r="F44" s="17" t="s">
        <v>16</v>
      </c>
      <c r="G44" s="16">
        <f>SUM(G45:G46)</f>
        <v>0</v>
      </c>
      <c r="H44" s="16">
        <f t="shared" ref="H44:R44" si="13">SUM(H45:H46)</f>
        <v>0</v>
      </c>
      <c r="I44" s="16">
        <f t="shared" si="13"/>
        <v>0</v>
      </c>
      <c r="J44" s="16">
        <f t="shared" si="13"/>
        <v>0</v>
      </c>
      <c r="K44" s="16">
        <f t="shared" si="13"/>
        <v>0</v>
      </c>
      <c r="L44" s="16">
        <f t="shared" si="13"/>
        <v>0</v>
      </c>
      <c r="M44" s="16">
        <f t="shared" si="13"/>
        <v>0</v>
      </c>
      <c r="N44" s="16">
        <f t="shared" si="13"/>
        <v>0</v>
      </c>
      <c r="O44" s="16">
        <f t="shared" si="13"/>
        <v>0</v>
      </c>
      <c r="P44" s="16">
        <f t="shared" si="13"/>
        <v>0</v>
      </c>
      <c r="Q44" s="16">
        <f t="shared" si="13"/>
        <v>0</v>
      </c>
      <c r="R44" s="16">
        <f t="shared" si="13"/>
        <v>0</v>
      </c>
    </row>
    <row r="45" spans="1:18" ht="23.1" hidden="1" customHeight="1" outlineLevel="1">
      <c r="A45" s="242" t="s">
        <v>0</v>
      </c>
      <c r="B45" s="243"/>
      <c r="C45" s="212"/>
      <c r="D45" s="18" t="s">
        <v>16</v>
      </c>
      <c r="E45" s="19">
        <f>SUM(G45:R45)</f>
        <v>0</v>
      </c>
      <c r="F45" s="18" t="s">
        <v>16</v>
      </c>
      <c r="G45" s="20"/>
      <c r="H45" s="20"/>
      <c r="I45" s="20"/>
      <c r="J45" s="20"/>
      <c r="K45" s="20"/>
      <c r="L45" s="21"/>
      <c r="M45" s="21"/>
      <c r="N45" s="21"/>
      <c r="O45" s="21"/>
      <c r="P45" s="21"/>
      <c r="Q45" s="21"/>
      <c r="R45" s="22"/>
    </row>
    <row r="46" spans="1:18" ht="23.1" hidden="1" customHeight="1" outlineLevel="1" thickBot="1">
      <c r="A46" s="234" t="s">
        <v>1</v>
      </c>
      <c r="B46" s="235"/>
      <c r="C46" s="213"/>
      <c r="D46" s="23" t="s">
        <v>16</v>
      </c>
      <c r="E46" s="23" t="s">
        <v>16</v>
      </c>
      <c r="F46" s="24">
        <f>SUM(G46:R46)</f>
        <v>0</v>
      </c>
      <c r="G46" s="25"/>
      <c r="H46" s="25"/>
      <c r="I46" s="25"/>
      <c r="J46" s="25"/>
      <c r="K46" s="25"/>
      <c r="L46" s="26"/>
      <c r="M46" s="26"/>
      <c r="N46" s="26"/>
      <c r="O46" s="26"/>
      <c r="P46" s="26"/>
      <c r="Q46" s="26"/>
      <c r="R46" s="27"/>
    </row>
    <row r="47" spans="1:18" ht="23.1" hidden="1" customHeight="1" outlineLevel="1">
      <c r="A47" s="114" t="s">
        <v>205</v>
      </c>
      <c r="B47" s="117" t="s">
        <v>238</v>
      </c>
      <c r="C47" s="211"/>
      <c r="D47" s="16">
        <f>E48+F49</f>
        <v>0</v>
      </c>
      <c r="E47" s="17" t="s">
        <v>16</v>
      </c>
      <c r="F47" s="17" t="s">
        <v>16</v>
      </c>
      <c r="G47" s="16">
        <f>SUM(G48:G49)</f>
        <v>0</v>
      </c>
      <c r="H47" s="16">
        <f t="shared" ref="H47:R47" si="14">SUM(H48:H49)</f>
        <v>0</v>
      </c>
      <c r="I47" s="16">
        <f t="shared" si="14"/>
        <v>0</v>
      </c>
      <c r="J47" s="16">
        <f t="shared" si="14"/>
        <v>0</v>
      </c>
      <c r="K47" s="16">
        <f t="shared" si="14"/>
        <v>0</v>
      </c>
      <c r="L47" s="16">
        <f t="shared" si="14"/>
        <v>0</v>
      </c>
      <c r="M47" s="16">
        <f t="shared" si="14"/>
        <v>0</v>
      </c>
      <c r="N47" s="16">
        <f t="shared" si="14"/>
        <v>0</v>
      </c>
      <c r="O47" s="16">
        <f t="shared" si="14"/>
        <v>0</v>
      </c>
      <c r="P47" s="16">
        <f t="shared" si="14"/>
        <v>0</v>
      </c>
      <c r="Q47" s="16">
        <f t="shared" si="14"/>
        <v>0</v>
      </c>
      <c r="R47" s="16">
        <f t="shared" si="14"/>
        <v>0</v>
      </c>
    </row>
    <row r="48" spans="1:18" ht="23.1" hidden="1" customHeight="1" outlineLevel="1">
      <c r="A48" s="242" t="s">
        <v>0</v>
      </c>
      <c r="B48" s="243"/>
      <c r="C48" s="212"/>
      <c r="D48" s="18" t="s">
        <v>16</v>
      </c>
      <c r="E48" s="19">
        <f>SUM(G48:R48)</f>
        <v>0</v>
      </c>
      <c r="F48" s="18" t="s">
        <v>16</v>
      </c>
      <c r="G48" s="20"/>
      <c r="H48" s="20"/>
      <c r="I48" s="20"/>
      <c r="J48" s="20"/>
      <c r="K48" s="20"/>
      <c r="L48" s="21"/>
      <c r="M48" s="21"/>
      <c r="N48" s="21"/>
      <c r="O48" s="21"/>
      <c r="P48" s="21"/>
      <c r="Q48" s="21"/>
      <c r="R48" s="22"/>
    </row>
    <row r="49" spans="1:18" ht="23.1" hidden="1" customHeight="1" outlineLevel="1" thickBot="1">
      <c r="A49" s="234" t="s">
        <v>1</v>
      </c>
      <c r="B49" s="235"/>
      <c r="C49" s="213"/>
      <c r="D49" s="23" t="s">
        <v>16</v>
      </c>
      <c r="E49" s="23" t="s">
        <v>16</v>
      </c>
      <c r="F49" s="24">
        <f>SUM(G49:R49)</f>
        <v>0</v>
      </c>
      <c r="G49" s="25"/>
      <c r="H49" s="25"/>
      <c r="I49" s="25"/>
      <c r="J49" s="25"/>
      <c r="K49" s="25"/>
      <c r="L49" s="26"/>
      <c r="M49" s="26"/>
      <c r="N49" s="26"/>
      <c r="O49" s="26"/>
      <c r="P49" s="26"/>
      <c r="Q49" s="26"/>
      <c r="R49" s="27"/>
    </row>
    <row r="50" spans="1:18" ht="23.1" hidden="1" customHeight="1" outlineLevel="1">
      <c r="A50" s="114" t="s">
        <v>206</v>
      </c>
      <c r="B50" s="117" t="s">
        <v>238</v>
      </c>
      <c r="C50" s="211"/>
      <c r="D50" s="16">
        <f>E51+F52</f>
        <v>0</v>
      </c>
      <c r="E50" s="17" t="s">
        <v>16</v>
      </c>
      <c r="F50" s="17" t="s">
        <v>16</v>
      </c>
      <c r="G50" s="16">
        <f>SUM(G51:G52)</f>
        <v>0</v>
      </c>
      <c r="H50" s="16">
        <f t="shared" ref="H50:R50" si="15">SUM(H51:H52)</f>
        <v>0</v>
      </c>
      <c r="I50" s="16">
        <f t="shared" si="15"/>
        <v>0</v>
      </c>
      <c r="J50" s="16">
        <f t="shared" si="15"/>
        <v>0</v>
      </c>
      <c r="K50" s="16">
        <f t="shared" si="15"/>
        <v>0</v>
      </c>
      <c r="L50" s="16">
        <f t="shared" si="15"/>
        <v>0</v>
      </c>
      <c r="M50" s="16">
        <f t="shared" si="15"/>
        <v>0</v>
      </c>
      <c r="N50" s="16">
        <f t="shared" si="15"/>
        <v>0</v>
      </c>
      <c r="O50" s="16">
        <f t="shared" si="15"/>
        <v>0</v>
      </c>
      <c r="P50" s="16">
        <f t="shared" si="15"/>
        <v>0</v>
      </c>
      <c r="Q50" s="16">
        <f t="shared" si="15"/>
        <v>0</v>
      </c>
      <c r="R50" s="16">
        <f t="shared" si="15"/>
        <v>0</v>
      </c>
    </row>
    <row r="51" spans="1:18" ht="23.1" hidden="1" customHeight="1" outlineLevel="1">
      <c r="A51" s="242" t="s">
        <v>0</v>
      </c>
      <c r="B51" s="243"/>
      <c r="C51" s="212"/>
      <c r="D51" s="18" t="s">
        <v>16</v>
      </c>
      <c r="E51" s="19">
        <f>SUM(G51:R51)</f>
        <v>0</v>
      </c>
      <c r="F51" s="18" t="s">
        <v>16</v>
      </c>
      <c r="G51" s="20"/>
      <c r="H51" s="20"/>
      <c r="I51" s="20"/>
      <c r="J51" s="20"/>
      <c r="K51" s="20"/>
      <c r="L51" s="21"/>
      <c r="M51" s="21"/>
      <c r="N51" s="21"/>
      <c r="O51" s="21"/>
      <c r="P51" s="21"/>
      <c r="Q51" s="21"/>
      <c r="R51" s="22"/>
    </row>
    <row r="52" spans="1:18" ht="23.1" hidden="1" customHeight="1" outlineLevel="1" thickBot="1">
      <c r="A52" s="234" t="s">
        <v>1</v>
      </c>
      <c r="B52" s="235"/>
      <c r="C52" s="213"/>
      <c r="D52" s="23" t="s">
        <v>16</v>
      </c>
      <c r="E52" s="23" t="s">
        <v>16</v>
      </c>
      <c r="F52" s="24">
        <f>SUM(G52:R52)</f>
        <v>0</v>
      </c>
      <c r="G52" s="25"/>
      <c r="H52" s="25"/>
      <c r="I52" s="25"/>
      <c r="J52" s="25"/>
      <c r="K52" s="25"/>
      <c r="L52" s="26"/>
      <c r="M52" s="26"/>
      <c r="N52" s="26"/>
      <c r="O52" s="26"/>
      <c r="P52" s="26"/>
      <c r="Q52" s="26"/>
      <c r="R52" s="27"/>
    </row>
    <row r="53" spans="1:18" ht="23.1" hidden="1" customHeight="1" outlineLevel="1">
      <c r="A53" s="114" t="s">
        <v>207</v>
      </c>
      <c r="B53" s="117" t="s">
        <v>238</v>
      </c>
      <c r="C53" s="211"/>
      <c r="D53" s="16">
        <f>E54+F55</f>
        <v>0</v>
      </c>
      <c r="E53" s="17" t="s">
        <v>16</v>
      </c>
      <c r="F53" s="17" t="s">
        <v>16</v>
      </c>
      <c r="G53" s="16">
        <f>SUM(G54:G55)</f>
        <v>0</v>
      </c>
      <c r="H53" s="16">
        <f t="shared" ref="H53:R53" si="16">SUM(H54:H55)</f>
        <v>0</v>
      </c>
      <c r="I53" s="16">
        <f t="shared" si="16"/>
        <v>0</v>
      </c>
      <c r="J53" s="16">
        <f t="shared" si="16"/>
        <v>0</v>
      </c>
      <c r="K53" s="16">
        <f t="shared" si="16"/>
        <v>0</v>
      </c>
      <c r="L53" s="16">
        <f t="shared" si="16"/>
        <v>0</v>
      </c>
      <c r="M53" s="16">
        <f t="shared" si="16"/>
        <v>0</v>
      </c>
      <c r="N53" s="16">
        <f t="shared" si="16"/>
        <v>0</v>
      </c>
      <c r="O53" s="16">
        <f t="shared" si="16"/>
        <v>0</v>
      </c>
      <c r="P53" s="16">
        <f t="shared" si="16"/>
        <v>0</v>
      </c>
      <c r="Q53" s="16">
        <f t="shared" si="16"/>
        <v>0</v>
      </c>
      <c r="R53" s="16">
        <f t="shared" si="16"/>
        <v>0</v>
      </c>
    </row>
    <row r="54" spans="1:18" ht="23.1" hidden="1" customHeight="1" outlineLevel="1">
      <c r="A54" s="242" t="s">
        <v>0</v>
      </c>
      <c r="B54" s="243"/>
      <c r="C54" s="212"/>
      <c r="D54" s="18" t="s">
        <v>16</v>
      </c>
      <c r="E54" s="19">
        <f>SUM(G54:R54)</f>
        <v>0</v>
      </c>
      <c r="F54" s="18" t="s">
        <v>16</v>
      </c>
      <c r="G54" s="20"/>
      <c r="H54" s="20"/>
      <c r="I54" s="20"/>
      <c r="J54" s="20"/>
      <c r="K54" s="20"/>
      <c r="L54" s="21"/>
      <c r="M54" s="21"/>
      <c r="N54" s="21"/>
      <c r="O54" s="21"/>
      <c r="P54" s="21"/>
      <c r="Q54" s="21"/>
      <c r="R54" s="22"/>
    </row>
    <row r="55" spans="1:18" ht="23.1" hidden="1" customHeight="1" outlineLevel="1" thickBot="1">
      <c r="A55" s="234" t="s">
        <v>1</v>
      </c>
      <c r="B55" s="235"/>
      <c r="C55" s="213"/>
      <c r="D55" s="23" t="s">
        <v>16</v>
      </c>
      <c r="E55" s="23" t="s">
        <v>16</v>
      </c>
      <c r="F55" s="24">
        <f>SUM(G55:R55)</f>
        <v>0</v>
      </c>
      <c r="G55" s="25"/>
      <c r="H55" s="25"/>
      <c r="I55" s="25"/>
      <c r="J55" s="25"/>
      <c r="K55" s="25"/>
      <c r="L55" s="26"/>
      <c r="M55" s="26"/>
      <c r="N55" s="26"/>
      <c r="O55" s="26"/>
      <c r="P55" s="26"/>
      <c r="Q55" s="26"/>
      <c r="R55" s="27"/>
    </row>
    <row r="56" spans="1:18" ht="23.1" hidden="1" customHeight="1" outlineLevel="1">
      <c r="A56" s="114" t="s">
        <v>208</v>
      </c>
      <c r="B56" s="117" t="s">
        <v>238</v>
      </c>
      <c r="C56" s="211"/>
      <c r="D56" s="16">
        <f>E57+F58</f>
        <v>0</v>
      </c>
      <c r="E56" s="17" t="s">
        <v>16</v>
      </c>
      <c r="F56" s="17" t="s">
        <v>16</v>
      </c>
      <c r="G56" s="16">
        <f>SUM(G57:G58)</f>
        <v>0</v>
      </c>
      <c r="H56" s="16">
        <f t="shared" ref="H56:R56" si="17">SUM(H57:H58)</f>
        <v>0</v>
      </c>
      <c r="I56" s="16">
        <f t="shared" si="17"/>
        <v>0</v>
      </c>
      <c r="J56" s="16">
        <f t="shared" si="17"/>
        <v>0</v>
      </c>
      <c r="K56" s="16">
        <f t="shared" si="17"/>
        <v>0</v>
      </c>
      <c r="L56" s="16">
        <f t="shared" si="17"/>
        <v>0</v>
      </c>
      <c r="M56" s="16">
        <f t="shared" si="17"/>
        <v>0</v>
      </c>
      <c r="N56" s="16">
        <f t="shared" si="17"/>
        <v>0</v>
      </c>
      <c r="O56" s="16">
        <f t="shared" si="17"/>
        <v>0</v>
      </c>
      <c r="P56" s="16">
        <f t="shared" si="17"/>
        <v>0</v>
      </c>
      <c r="Q56" s="16">
        <f t="shared" si="17"/>
        <v>0</v>
      </c>
      <c r="R56" s="16">
        <f t="shared" si="17"/>
        <v>0</v>
      </c>
    </row>
    <row r="57" spans="1:18" ht="23.1" hidden="1" customHeight="1" outlineLevel="1">
      <c r="A57" s="242" t="s">
        <v>0</v>
      </c>
      <c r="B57" s="243"/>
      <c r="C57" s="212"/>
      <c r="D57" s="18" t="s">
        <v>16</v>
      </c>
      <c r="E57" s="19">
        <f>SUM(G57:R57)</f>
        <v>0</v>
      </c>
      <c r="F57" s="18" t="s">
        <v>16</v>
      </c>
      <c r="G57" s="20"/>
      <c r="H57" s="20"/>
      <c r="I57" s="20"/>
      <c r="J57" s="20"/>
      <c r="K57" s="20"/>
      <c r="L57" s="21"/>
      <c r="M57" s="21"/>
      <c r="N57" s="21"/>
      <c r="O57" s="21"/>
      <c r="P57" s="21"/>
      <c r="Q57" s="21"/>
      <c r="R57" s="22"/>
    </row>
    <row r="58" spans="1:18" ht="23.1" hidden="1" customHeight="1" outlineLevel="1" thickBot="1">
      <c r="A58" s="234" t="s">
        <v>1</v>
      </c>
      <c r="B58" s="235"/>
      <c r="C58" s="213"/>
      <c r="D58" s="23" t="s">
        <v>16</v>
      </c>
      <c r="E58" s="23" t="s">
        <v>16</v>
      </c>
      <c r="F58" s="24">
        <f>SUM(G58:R58)</f>
        <v>0</v>
      </c>
      <c r="G58" s="25"/>
      <c r="H58" s="25"/>
      <c r="I58" s="25"/>
      <c r="J58" s="25"/>
      <c r="K58" s="25"/>
      <c r="L58" s="26"/>
      <c r="M58" s="26"/>
      <c r="N58" s="26"/>
      <c r="O58" s="26"/>
      <c r="P58" s="26"/>
      <c r="Q58" s="26"/>
      <c r="R58" s="27"/>
    </row>
    <row r="59" spans="1:18" ht="23.1" hidden="1" customHeight="1" outlineLevel="1">
      <c r="A59" s="114" t="s">
        <v>209</v>
      </c>
      <c r="B59" s="117" t="s">
        <v>238</v>
      </c>
      <c r="C59" s="211"/>
      <c r="D59" s="16">
        <f>E60+F61</f>
        <v>0</v>
      </c>
      <c r="E59" s="17" t="s">
        <v>16</v>
      </c>
      <c r="F59" s="17" t="s">
        <v>16</v>
      </c>
      <c r="G59" s="16">
        <f>SUM(G60:G61)</f>
        <v>0</v>
      </c>
      <c r="H59" s="16">
        <f t="shared" ref="H59:R59" si="18">SUM(H60:H61)</f>
        <v>0</v>
      </c>
      <c r="I59" s="16">
        <f t="shared" si="18"/>
        <v>0</v>
      </c>
      <c r="J59" s="16">
        <f t="shared" si="18"/>
        <v>0</v>
      </c>
      <c r="K59" s="16">
        <f t="shared" si="18"/>
        <v>0</v>
      </c>
      <c r="L59" s="16">
        <f t="shared" si="18"/>
        <v>0</v>
      </c>
      <c r="M59" s="16">
        <f t="shared" si="18"/>
        <v>0</v>
      </c>
      <c r="N59" s="16">
        <f t="shared" si="18"/>
        <v>0</v>
      </c>
      <c r="O59" s="16">
        <f t="shared" si="18"/>
        <v>0</v>
      </c>
      <c r="P59" s="16">
        <f t="shared" si="18"/>
        <v>0</v>
      </c>
      <c r="Q59" s="16">
        <f t="shared" si="18"/>
        <v>0</v>
      </c>
      <c r="R59" s="16">
        <f t="shared" si="18"/>
        <v>0</v>
      </c>
    </row>
    <row r="60" spans="1:18" ht="23.1" hidden="1" customHeight="1" outlineLevel="1">
      <c r="A60" s="242" t="s">
        <v>0</v>
      </c>
      <c r="B60" s="243"/>
      <c r="C60" s="212"/>
      <c r="D60" s="18" t="s">
        <v>16</v>
      </c>
      <c r="E60" s="19">
        <f>SUM(G60:R60)</f>
        <v>0</v>
      </c>
      <c r="F60" s="18" t="s">
        <v>16</v>
      </c>
      <c r="G60" s="20"/>
      <c r="H60" s="20"/>
      <c r="I60" s="20"/>
      <c r="J60" s="20"/>
      <c r="K60" s="20"/>
      <c r="L60" s="21"/>
      <c r="M60" s="21"/>
      <c r="N60" s="21"/>
      <c r="O60" s="21"/>
      <c r="P60" s="21"/>
      <c r="Q60" s="21"/>
      <c r="R60" s="22"/>
    </row>
    <row r="61" spans="1:18" ht="23.1" hidden="1" customHeight="1" outlineLevel="1" thickBot="1">
      <c r="A61" s="234" t="s">
        <v>1</v>
      </c>
      <c r="B61" s="235"/>
      <c r="C61" s="213"/>
      <c r="D61" s="23" t="s">
        <v>16</v>
      </c>
      <c r="E61" s="23" t="s">
        <v>16</v>
      </c>
      <c r="F61" s="24">
        <f>SUM(G61:R61)</f>
        <v>0</v>
      </c>
      <c r="G61" s="25"/>
      <c r="H61" s="25"/>
      <c r="I61" s="25"/>
      <c r="J61" s="25"/>
      <c r="K61" s="25"/>
      <c r="L61" s="26"/>
      <c r="M61" s="26"/>
      <c r="N61" s="26"/>
      <c r="O61" s="26"/>
      <c r="P61" s="26"/>
      <c r="Q61" s="26"/>
      <c r="R61" s="27"/>
    </row>
    <row r="62" spans="1:18" ht="22.9" hidden="1" customHeight="1" outlineLevel="1">
      <c r="A62" s="114" t="s">
        <v>210</v>
      </c>
      <c r="B62" s="117" t="s">
        <v>238</v>
      </c>
      <c r="C62" s="211"/>
      <c r="D62" s="16">
        <f>E63+F64</f>
        <v>0</v>
      </c>
      <c r="E62" s="17" t="s">
        <v>16</v>
      </c>
      <c r="F62" s="17" t="s">
        <v>16</v>
      </c>
      <c r="G62" s="16">
        <f>SUM(G63:G64)</f>
        <v>0</v>
      </c>
      <c r="H62" s="16">
        <f t="shared" ref="H62:R62" si="19">SUM(H63:H64)</f>
        <v>0</v>
      </c>
      <c r="I62" s="16">
        <f t="shared" si="19"/>
        <v>0</v>
      </c>
      <c r="J62" s="16">
        <f t="shared" si="19"/>
        <v>0</v>
      </c>
      <c r="K62" s="16">
        <f t="shared" si="19"/>
        <v>0</v>
      </c>
      <c r="L62" s="16">
        <f t="shared" si="19"/>
        <v>0</v>
      </c>
      <c r="M62" s="16">
        <f t="shared" si="19"/>
        <v>0</v>
      </c>
      <c r="N62" s="16">
        <f t="shared" si="19"/>
        <v>0</v>
      </c>
      <c r="O62" s="16">
        <f t="shared" si="19"/>
        <v>0</v>
      </c>
      <c r="P62" s="16">
        <f t="shared" si="19"/>
        <v>0</v>
      </c>
      <c r="Q62" s="16">
        <f t="shared" si="19"/>
        <v>0</v>
      </c>
      <c r="R62" s="16">
        <f t="shared" si="19"/>
        <v>0</v>
      </c>
    </row>
    <row r="63" spans="1:18" ht="23.1" hidden="1" customHeight="1" outlineLevel="1">
      <c r="A63" s="242" t="s">
        <v>0</v>
      </c>
      <c r="B63" s="243"/>
      <c r="C63" s="212"/>
      <c r="D63" s="18" t="s">
        <v>16</v>
      </c>
      <c r="E63" s="19">
        <f>SUM(G63:R63)</f>
        <v>0</v>
      </c>
      <c r="F63" s="18" t="s">
        <v>16</v>
      </c>
      <c r="G63" s="20"/>
      <c r="H63" s="20"/>
      <c r="I63" s="20"/>
      <c r="J63" s="20"/>
      <c r="K63" s="20"/>
      <c r="L63" s="21"/>
      <c r="M63" s="21"/>
      <c r="N63" s="21"/>
      <c r="O63" s="21"/>
      <c r="P63" s="21"/>
      <c r="Q63" s="21"/>
      <c r="R63" s="22"/>
    </row>
    <row r="64" spans="1:18" ht="23.1" hidden="1" customHeight="1" outlineLevel="1" thickBot="1">
      <c r="A64" s="234" t="s">
        <v>1</v>
      </c>
      <c r="B64" s="235"/>
      <c r="C64" s="213"/>
      <c r="D64" s="23" t="s">
        <v>16</v>
      </c>
      <c r="E64" s="23" t="s">
        <v>16</v>
      </c>
      <c r="F64" s="24">
        <f>SUM(G64:R64)</f>
        <v>0</v>
      </c>
      <c r="G64" s="25"/>
      <c r="H64" s="25"/>
      <c r="I64" s="25"/>
      <c r="J64" s="25"/>
      <c r="K64" s="25"/>
      <c r="L64" s="26"/>
      <c r="M64" s="26"/>
      <c r="N64" s="26"/>
      <c r="O64" s="26"/>
      <c r="P64" s="26"/>
      <c r="Q64" s="26"/>
      <c r="R64" s="27"/>
    </row>
    <row r="65" spans="1:18" ht="23.1" hidden="1" customHeight="1" outlineLevel="1">
      <c r="A65" s="114" t="s">
        <v>211</v>
      </c>
      <c r="B65" s="117" t="s">
        <v>238</v>
      </c>
      <c r="C65" s="211"/>
      <c r="D65" s="16">
        <f>E66+F67</f>
        <v>0</v>
      </c>
      <c r="E65" s="17" t="s">
        <v>16</v>
      </c>
      <c r="F65" s="17" t="s">
        <v>16</v>
      </c>
      <c r="G65" s="16">
        <f>SUM(G66:G67)</f>
        <v>0</v>
      </c>
      <c r="H65" s="16">
        <f t="shared" ref="H65:R65" si="20">SUM(H66:H67)</f>
        <v>0</v>
      </c>
      <c r="I65" s="16">
        <f t="shared" si="20"/>
        <v>0</v>
      </c>
      <c r="J65" s="16">
        <f t="shared" si="20"/>
        <v>0</v>
      </c>
      <c r="K65" s="16">
        <f t="shared" si="20"/>
        <v>0</v>
      </c>
      <c r="L65" s="16">
        <f t="shared" si="20"/>
        <v>0</v>
      </c>
      <c r="M65" s="16">
        <f t="shared" si="20"/>
        <v>0</v>
      </c>
      <c r="N65" s="16">
        <f t="shared" si="20"/>
        <v>0</v>
      </c>
      <c r="O65" s="16">
        <f t="shared" si="20"/>
        <v>0</v>
      </c>
      <c r="P65" s="16">
        <f t="shared" si="20"/>
        <v>0</v>
      </c>
      <c r="Q65" s="16">
        <f t="shared" si="20"/>
        <v>0</v>
      </c>
      <c r="R65" s="16">
        <f t="shared" si="20"/>
        <v>0</v>
      </c>
    </row>
    <row r="66" spans="1:18" ht="23.1" hidden="1" customHeight="1" outlineLevel="1">
      <c r="A66" s="242" t="s">
        <v>0</v>
      </c>
      <c r="B66" s="243"/>
      <c r="C66" s="212"/>
      <c r="D66" s="18" t="s">
        <v>16</v>
      </c>
      <c r="E66" s="19">
        <f>SUM(G66:R66)</f>
        <v>0</v>
      </c>
      <c r="F66" s="18" t="s">
        <v>16</v>
      </c>
      <c r="G66" s="20"/>
      <c r="H66" s="20"/>
      <c r="I66" s="20"/>
      <c r="J66" s="20"/>
      <c r="K66" s="20"/>
      <c r="L66" s="21"/>
      <c r="M66" s="21"/>
      <c r="N66" s="21"/>
      <c r="O66" s="21"/>
      <c r="P66" s="21"/>
      <c r="Q66" s="21"/>
      <c r="R66" s="22"/>
    </row>
    <row r="67" spans="1:18" ht="23.1" hidden="1" customHeight="1" outlineLevel="1" thickBot="1">
      <c r="A67" s="234" t="s">
        <v>1</v>
      </c>
      <c r="B67" s="235"/>
      <c r="C67" s="213"/>
      <c r="D67" s="23" t="s">
        <v>16</v>
      </c>
      <c r="E67" s="23" t="s">
        <v>16</v>
      </c>
      <c r="F67" s="24">
        <f>SUM(G67:R67)</f>
        <v>0</v>
      </c>
      <c r="G67" s="25"/>
      <c r="H67" s="25"/>
      <c r="I67" s="25"/>
      <c r="J67" s="25"/>
      <c r="K67" s="25"/>
      <c r="L67" s="26"/>
      <c r="M67" s="26"/>
      <c r="N67" s="26"/>
      <c r="O67" s="26"/>
      <c r="P67" s="26"/>
      <c r="Q67" s="26"/>
      <c r="R67" s="27"/>
    </row>
    <row r="68" spans="1:18" ht="23.1" hidden="1" customHeight="1" outlineLevel="1">
      <c r="A68" s="114" t="s">
        <v>212</v>
      </c>
      <c r="B68" s="117" t="s">
        <v>238</v>
      </c>
      <c r="C68" s="211"/>
      <c r="D68" s="16">
        <f>E69+F70</f>
        <v>0</v>
      </c>
      <c r="E68" s="17" t="s">
        <v>16</v>
      </c>
      <c r="F68" s="17" t="s">
        <v>16</v>
      </c>
      <c r="G68" s="16">
        <f>SUM(G69:G70)</f>
        <v>0</v>
      </c>
      <c r="H68" s="16">
        <f t="shared" ref="H68:R68" si="21">SUM(H69:H70)</f>
        <v>0</v>
      </c>
      <c r="I68" s="16">
        <f t="shared" si="21"/>
        <v>0</v>
      </c>
      <c r="J68" s="16">
        <f t="shared" si="21"/>
        <v>0</v>
      </c>
      <c r="K68" s="16">
        <f t="shared" si="21"/>
        <v>0</v>
      </c>
      <c r="L68" s="16">
        <f t="shared" si="21"/>
        <v>0</v>
      </c>
      <c r="M68" s="16">
        <f t="shared" si="21"/>
        <v>0</v>
      </c>
      <c r="N68" s="16">
        <f t="shared" si="21"/>
        <v>0</v>
      </c>
      <c r="O68" s="16">
        <f t="shared" si="21"/>
        <v>0</v>
      </c>
      <c r="P68" s="16">
        <f t="shared" si="21"/>
        <v>0</v>
      </c>
      <c r="Q68" s="16">
        <f t="shared" si="21"/>
        <v>0</v>
      </c>
      <c r="R68" s="16">
        <f t="shared" si="21"/>
        <v>0</v>
      </c>
    </row>
    <row r="69" spans="1:18" ht="23.1" hidden="1" customHeight="1" outlineLevel="1">
      <c r="A69" s="242" t="s">
        <v>0</v>
      </c>
      <c r="B69" s="243"/>
      <c r="C69" s="212"/>
      <c r="D69" s="18" t="s">
        <v>16</v>
      </c>
      <c r="E69" s="19">
        <f>SUM(G69:R69)</f>
        <v>0</v>
      </c>
      <c r="F69" s="18" t="s">
        <v>16</v>
      </c>
      <c r="G69" s="20"/>
      <c r="H69" s="20"/>
      <c r="I69" s="20"/>
      <c r="J69" s="20"/>
      <c r="K69" s="20"/>
      <c r="L69" s="21"/>
      <c r="M69" s="21"/>
      <c r="N69" s="21"/>
      <c r="O69" s="21"/>
      <c r="P69" s="21"/>
      <c r="Q69" s="21"/>
      <c r="R69" s="22"/>
    </row>
    <row r="70" spans="1:18" ht="23.1" hidden="1" customHeight="1" outlineLevel="1" thickBot="1">
      <c r="A70" s="234" t="s">
        <v>1</v>
      </c>
      <c r="B70" s="235"/>
      <c r="C70" s="213"/>
      <c r="D70" s="23" t="s">
        <v>16</v>
      </c>
      <c r="E70" s="23" t="s">
        <v>16</v>
      </c>
      <c r="F70" s="24">
        <f>SUM(G70:R70)</f>
        <v>0</v>
      </c>
      <c r="G70" s="25"/>
      <c r="H70" s="25"/>
      <c r="I70" s="25"/>
      <c r="J70" s="25"/>
      <c r="K70" s="25"/>
      <c r="L70" s="26"/>
      <c r="M70" s="26"/>
      <c r="N70" s="26"/>
      <c r="O70" s="26"/>
      <c r="P70" s="26"/>
      <c r="Q70" s="26"/>
      <c r="R70" s="27"/>
    </row>
    <row r="71" spans="1:18" ht="23.1" hidden="1" customHeight="1" outlineLevel="1">
      <c r="A71" s="114" t="s">
        <v>213</v>
      </c>
      <c r="B71" s="117" t="s">
        <v>238</v>
      </c>
      <c r="C71" s="211"/>
      <c r="D71" s="16">
        <f>E72+F73</f>
        <v>0</v>
      </c>
      <c r="E71" s="17" t="s">
        <v>16</v>
      </c>
      <c r="F71" s="17" t="s">
        <v>16</v>
      </c>
      <c r="G71" s="16">
        <f>SUM(G72:G73)</f>
        <v>0</v>
      </c>
      <c r="H71" s="16">
        <f t="shared" ref="H71:R71" si="22">SUM(H72:H73)</f>
        <v>0</v>
      </c>
      <c r="I71" s="16">
        <f t="shared" si="22"/>
        <v>0</v>
      </c>
      <c r="J71" s="16">
        <f t="shared" si="22"/>
        <v>0</v>
      </c>
      <c r="K71" s="16">
        <f t="shared" si="22"/>
        <v>0</v>
      </c>
      <c r="L71" s="16">
        <f t="shared" si="22"/>
        <v>0</v>
      </c>
      <c r="M71" s="16">
        <f t="shared" si="22"/>
        <v>0</v>
      </c>
      <c r="N71" s="16">
        <f t="shared" si="22"/>
        <v>0</v>
      </c>
      <c r="O71" s="16">
        <f t="shared" si="22"/>
        <v>0</v>
      </c>
      <c r="P71" s="16">
        <f t="shared" si="22"/>
        <v>0</v>
      </c>
      <c r="Q71" s="16">
        <f t="shared" si="22"/>
        <v>0</v>
      </c>
      <c r="R71" s="16">
        <f t="shared" si="22"/>
        <v>0</v>
      </c>
    </row>
    <row r="72" spans="1:18" ht="23.1" hidden="1" customHeight="1" outlineLevel="1">
      <c r="A72" s="242" t="s">
        <v>0</v>
      </c>
      <c r="B72" s="243"/>
      <c r="C72" s="212"/>
      <c r="D72" s="18" t="s">
        <v>16</v>
      </c>
      <c r="E72" s="19">
        <f>SUM(G72:R72)</f>
        <v>0</v>
      </c>
      <c r="F72" s="18" t="s">
        <v>16</v>
      </c>
      <c r="G72" s="20"/>
      <c r="H72" s="20"/>
      <c r="I72" s="20"/>
      <c r="J72" s="20"/>
      <c r="K72" s="20"/>
      <c r="L72" s="21"/>
      <c r="M72" s="21"/>
      <c r="N72" s="21"/>
      <c r="O72" s="21"/>
      <c r="P72" s="21"/>
      <c r="Q72" s="21"/>
      <c r="R72" s="22"/>
    </row>
    <row r="73" spans="1:18" ht="23.1" hidden="1" customHeight="1" outlineLevel="1" thickBot="1">
      <c r="A73" s="234" t="s">
        <v>1</v>
      </c>
      <c r="B73" s="235"/>
      <c r="C73" s="213"/>
      <c r="D73" s="23" t="s">
        <v>16</v>
      </c>
      <c r="E73" s="23" t="s">
        <v>16</v>
      </c>
      <c r="F73" s="24">
        <f>SUM(G73:R73)</f>
        <v>0</v>
      </c>
      <c r="G73" s="25"/>
      <c r="H73" s="25"/>
      <c r="I73" s="25"/>
      <c r="J73" s="25"/>
      <c r="K73" s="25"/>
      <c r="L73" s="26"/>
      <c r="M73" s="26"/>
      <c r="N73" s="26"/>
      <c r="O73" s="26"/>
      <c r="P73" s="26"/>
      <c r="Q73" s="26"/>
      <c r="R73" s="27"/>
    </row>
    <row r="74" spans="1:18" ht="23.1" hidden="1" customHeight="1" outlineLevel="1">
      <c r="A74" s="114" t="s">
        <v>214</v>
      </c>
      <c r="B74" s="117" t="s">
        <v>238</v>
      </c>
      <c r="C74" s="211"/>
      <c r="D74" s="16">
        <f>E75+F76</f>
        <v>0</v>
      </c>
      <c r="E74" s="17" t="s">
        <v>16</v>
      </c>
      <c r="F74" s="17" t="s">
        <v>16</v>
      </c>
      <c r="G74" s="16">
        <f>SUM(G75:G76)</f>
        <v>0</v>
      </c>
      <c r="H74" s="16">
        <f t="shared" ref="H74:R74" si="23">SUM(H75:H76)</f>
        <v>0</v>
      </c>
      <c r="I74" s="16">
        <f t="shared" si="23"/>
        <v>0</v>
      </c>
      <c r="J74" s="16">
        <f t="shared" si="23"/>
        <v>0</v>
      </c>
      <c r="K74" s="16">
        <f t="shared" si="23"/>
        <v>0</v>
      </c>
      <c r="L74" s="16">
        <f t="shared" si="23"/>
        <v>0</v>
      </c>
      <c r="M74" s="16">
        <f t="shared" si="23"/>
        <v>0</v>
      </c>
      <c r="N74" s="16">
        <f t="shared" si="23"/>
        <v>0</v>
      </c>
      <c r="O74" s="16">
        <f t="shared" si="23"/>
        <v>0</v>
      </c>
      <c r="P74" s="16">
        <f t="shared" si="23"/>
        <v>0</v>
      </c>
      <c r="Q74" s="16">
        <f t="shared" si="23"/>
        <v>0</v>
      </c>
      <c r="R74" s="16">
        <f t="shared" si="23"/>
        <v>0</v>
      </c>
    </row>
    <row r="75" spans="1:18" ht="23.1" hidden="1" customHeight="1" outlineLevel="1">
      <c r="A75" s="242" t="s">
        <v>0</v>
      </c>
      <c r="B75" s="243"/>
      <c r="C75" s="212"/>
      <c r="D75" s="18" t="s">
        <v>16</v>
      </c>
      <c r="E75" s="19">
        <f>SUM(G75:R75)</f>
        <v>0</v>
      </c>
      <c r="F75" s="18" t="s">
        <v>16</v>
      </c>
      <c r="G75" s="20"/>
      <c r="H75" s="20"/>
      <c r="I75" s="20"/>
      <c r="J75" s="20"/>
      <c r="K75" s="20"/>
      <c r="L75" s="21"/>
      <c r="M75" s="21"/>
      <c r="N75" s="21"/>
      <c r="O75" s="21"/>
      <c r="P75" s="21"/>
      <c r="Q75" s="21"/>
      <c r="R75" s="22"/>
    </row>
    <row r="76" spans="1:18" ht="23.1" hidden="1" customHeight="1" outlineLevel="1" thickBot="1">
      <c r="A76" s="234" t="s">
        <v>1</v>
      </c>
      <c r="B76" s="235"/>
      <c r="C76" s="213"/>
      <c r="D76" s="23" t="s">
        <v>16</v>
      </c>
      <c r="E76" s="23" t="s">
        <v>16</v>
      </c>
      <c r="F76" s="24">
        <f>SUM(G76:R76)</f>
        <v>0</v>
      </c>
      <c r="G76" s="25"/>
      <c r="H76" s="25"/>
      <c r="I76" s="25"/>
      <c r="J76" s="25"/>
      <c r="K76" s="25"/>
      <c r="L76" s="26"/>
      <c r="M76" s="26"/>
      <c r="N76" s="26"/>
      <c r="O76" s="26"/>
      <c r="P76" s="26"/>
      <c r="Q76" s="26"/>
      <c r="R76" s="27"/>
    </row>
    <row r="77" spans="1:18" ht="23.1" hidden="1" customHeight="1" outlineLevel="1">
      <c r="A77" s="114" t="s">
        <v>215</v>
      </c>
      <c r="B77" s="117" t="s">
        <v>238</v>
      </c>
      <c r="C77" s="211"/>
      <c r="D77" s="16">
        <f>E78+F79</f>
        <v>0</v>
      </c>
      <c r="E77" s="17" t="s">
        <v>16</v>
      </c>
      <c r="F77" s="17" t="s">
        <v>16</v>
      </c>
      <c r="G77" s="16">
        <f>SUM(G78:G79)</f>
        <v>0</v>
      </c>
      <c r="H77" s="16">
        <f t="shared" ref="H77:R77" si="24">SUM(H78:H79)</f>
        <v>0</v>
      </c>
      <c r="I77" s="16">
        <f t="shared" si="24"/>
        <v>0</v>
      </c>
      <c r="J77" s="16">
        <f t="shared" si="24"/>
        <v>0</v>
      </c>
      <c r="K77" s="16">
        <f t="shared" si="24"/>
        <v>0</v>
      </c>
      <c r="L77" s="16">
        <f t="shared" si="24"/>
        <v>0</v>
      </c>
      <c r="M77" s="16">
        <f t="shared" si="24"/>
        <v>0</v>
      </c>
      <c r="N77" s="16">
        <f t="shared" si="24"/>
        <v>0</v>
      </c>
      <c r="O77" s="16">
        <f t="shared" si="24"/>
        <v>0</v>
      </c>
      <c r="P77" s="16">
        <f t="shared" si="24"/>
        <v>0</v>
      </c>
      <c r="Q77" s="16">
        <f t="shared" si="24"/>
        <v>0</v>
      </c>
      <c r="R77" s="16">
        <f t="shared" si="24"/>
        <v>0</v>
      </c>
    </row>
    <row r="78" spans="1:18" ht="23.1" hidden="1" customHeight="1" outlineLevel="1">
      <c r="A78" s="242" t="s">
        <v>0</v>
      </c>
      <c r="B78" s="243"/>
      <c r="C78" s="212"/>
      <c r="D78" s="18" t="s">
        <v>16</v>
      </c>
      <c r="E78" s="19">
        <f>SUM(G78:R78)</f>
        <v>0</v>
      </c>
      <c r="F78" s="18" t="s">
        <v>16</v>
      </c>
      <c r="G78" s="20"/>
      <c r="H78" s="20"/>
      <c r="I78" s="20"/>
      <c r="J78" s="20"/>
      <c r="K78" s="20"/>
      <c r="L78" s="21"/>
      <c r="M78" s="21"/>
      <c r="N78" s="21"/>
      <c r="O78" s="21"/>
      <c r="P78" s="21"/>
      <c r="Q78" s="21"/>
      <c r="R78" s="22"/>
    </row>
    <row r="79" spans="1:18" ht="23.1" hidden="1" customHeight="1" outlineLevel="1" thickBot="1">
      <c r="A79" s="234" t="s">
        <v>1</v>
      </c>
      <c r="B79" s="235"/>
      <c r="C79" s="213"/>
      <c r="D79" s="23" t="s">
        <v>16</v>
      </c>
      <c r="E79" s="23" t="s">
        <v>16</v>
      </c>
      <c r="F79" s="24">
        <f>SUM(G79:R79)</f>
        <v>0</v>
      </c>
      <c r="G79" s="25"/>
      <c r="H79" s="25"/>
      <c r="I79" s="25"/>
      <c r="J79" s="25"/>
      <c r="K79" s="25"/>
      <c r="L79" s="26"/>
      <c r="M79" s="26"/>
      <c r="N79" s="26"/>
      <c r="O79" s="26"/>
      <c r="P79" s="26"/>
      <c r="Q79" s="26"/>
      <c r="R79" s="27"/>
    </row>
    <row r="80" spans="1:18" ht="23.1" hidden="1" customHeight="1" outlineLevel="1">
      <c r="A80" s="114" t="s">
        <v>216</v>
      </c>
      <c r="B80" s="117" t="s">
        <v>238</v>
      </c>
      <c r="C80" s="211"/>
      <c r="D80" s="16">
        <f>E81+F82</f>
        <v>0</v>
      </c>
      <c r="E80" s="17" t="s">
        <v>16</v>
      </c>
      <c r="F80" s="17" t="s">
        <v>16</v>
      </c>
      <c r="G80" s="16">
        <f>SUM(G81:G82)</f>
        <v>0</v>
      </c>
      <c r="H80" s="16">
        <f t="shared" ref="H80:R80" si="25">SUM(H81:H82)</f>
        <v>0</v>
      </c>
      <c r="I80" s="16">
        <f t="shared" si="25"/>
        <v>0</v>
      </c>
      <c r="J80" s="16">
        <f t="shared" si="25"/>
        <v>0</v>
      </c>
      <c r="K80" s="16">
        <f t="shared" si="25"/>
        <v>0</v>
      </c>
      <c r="L80" s="16">
        <f t="shared" si="25"/>
        <v>0</v>
      </c>
      <c r="M80" s="16">
        <f t="shared" si="25"/>
        <v>0</v>
      </c>
      <c r="N80" s="16">
        <f t="shared" si="25"/>
        <v>0</v>
      </c>
      <c r="O80" s="16">
        <f t="shared" si="25"/>
        <v>0</v>
      </c>
      <c r="P80" s="16">
        <f t="shared" si="25"/>
        <v>0</v>
      </c>
      <c r="Q80" s="16">
        <f t="shared" si="25"/>
        <v>0</v>
      </c>
      <c r="R80" s="16">
        <f t="shared" si="25"/>
        <v>0</v>
      </c>
    </row>
    <row r="81" spans="1:18" ht="23.1" hidden="1" customHeight="1" outlineLevel="1">
      <c r="A81" s="242" t="s">
        <v>0</v>
      </c>
      <c r="B81" s="243"/>
      <c r="C81" s="212"/>
      <c r="D81" s="18" t="s">
        <v>16</v>
      </c>
      <c r="E81" s="19">
        <f>SUM(G81:R81)</f>
        <v>0</v>
      </c>
      <c r="F81" s="18" t="s">
        <v>16</v>
      </c>
      <c r="G81" s="20"/>
      <c r="H81" s="20"/>
      <c r="I81" s="20"/>
      <c r="J81" s="20"/>
      <c r="K81" s="20"/>
      <c r="L81" s="21"/>
      <c r="M81" s="21"/>
      <c r="N81" s="21"/>
      <c r="O81" s="21"/>
      <c r="P81" s="21"/>
      <c r="Q81" s="21"/>
      <c r="R81" s="22"/>
    </row>
    <row r="82" spans="1:18" ht="23.1" hidden="1" customHeight="1" outlineLevel="1" thickBot="1">
      <c r="A82" s="234" t="s">
        <v>1</v>
      </c>
      <c r="B82" s="235"/>
      <c r="C82" s="213"/>
      <c r="D82" s="23" t="s">
        <v>16</v>
      </c>
      <c r="E82" s="23" t="s">
        <v>16</v>
      </c>
      <c r="F82" s="24">
        <f>SUM(G82:R82)</f>
        <v>0</v>
      </c>
      <c r="G82" s="25"/>
      <c r="H82" s="25"/>
      <c r="I82" s="25"/>
      <c r="J82" s="25"/>
      <c r="K82" s="25"/>
      <c r="L82" s="26"/>
      <c r="M82" s="26"/>
      <c r="N82" s="26"/>
      <c r="O82" s="26"/>
      <c r="P82" s="26"/>
      <c r="Q82" s="26"/>
      <c r="R82" s="27"/>
    </row>
    <row r="83" spans="1:18" ht="23.1" hidden="1" customHeight="1" outlineLevel="1">
      <c r="A83" s="114" t="s">
        <v>217</v>
      </c>
      <c r="B83" s="117" t="s">
        <v>238</v>
      </c>
      <c r="C83" s="211"/>
      <c r="D83" s="16">
        <f>E84+F85</f>
        <v>0</v>
      </c>
      <c r="E83" s="17" t="s">
        <v>16</v>
      </c>
      <c r="F83" s="17" t="s">
        <v>16</v>
      </c>
      <c r="G83" s="16">
        <f>SUM(G84:G85)</f>
        <v>0</v>
      </c>
      <c r="H83" s="16">
        <f t="shared" ref="H83:R83" si="26">SUM(H84:H85)</f>
        <v>0</v>
      </c>
      <c r="I83" s="16">
        <f t="shared" si="26"/>
        <v>0</v>
      </c>
      <c r="J83" s="16">
        <f t="shared" si="26"/>
        <v>0</v>
      </c>
      <c r="K83" s="16">
        <f t="shared" si="26"/>
        <v>0</v>
      </c>
      <c r="L83" s="16">
        <f t="shared" si="26"/>
        <v>0</v>
      </c>
      <c r="M83" s="16">
        <f t="shared" si="26"/>
        <v>0</v>
      </c>
      <c r="N83" s="16">
        <f t="shared" si="26"/>
        <v>0</v>
      </c>
      <c r="O83" s="16">
        <f t="shared" si="26"/>
        <v>0</v>
      </c>
      <c r="P83" s="16">
        <f t="shared" si="26"/>
        <v>0</v>
      </c>
      <c r="Q83" s="16">
        <f t="shared" si="26"/>
        <v>0</v>
      </c>
      <c r="R83" s="16">
        <f t="shared" si="26"/>
        <v>0</v>
      </c>
    </row>
    <row r="84" spans="1:18" ht="23.1" hidden="1" customHeight="1" outlineLevel="1">
      <c r="A84" s="242" t="s">
        <v>0</v>
      </c>
      <c r="B84" s="243"/>
      <c r="C84" s="212"/>
      <c r="D84" s="18" t="s">
        <v>16</v>
      </c>
      <c r="E84" s="19">
        <f>SUM(G84:R84)</f>
        <v>0</v>
      </c>
      <c r="F84" s="18" t="s">
        <v>16</v>
      </c>
      <c r="G84" s="20"/>
      <c r="H84" s="20"/>
      <c r="I84" s="20"/>
      <c r="J84" s="20"/>
      <c r="K84" s="20"/>
      <c r="L84" s="21"/>
      <c r="M84" s="21"/>
      <c r="N84" s="21"/>
      <c r="O84" s="21"/>
      <c r="P84" s="21"/>
      <c r="Q84" s="21"/>
      <c r="R84" s="22"/>
    </row>
    <row r="85" spans="1:18" ht="23.1" hidden="1" customHeight="1" outlineLevel="1" thickBot="1">
      <c r="A85" s="234" t="s">
        <v>1</v>
      </c>
      <c r="B85" s="235"/>
      <c r="C85" s="213"/>
      <c r="D85" s="23" t="s">
        <v>16</v>
      </c>
      <c r="E85" s="23" t="s">
        <v>16</v>
      </c>
      <c r="F85" s="24">
        <f>SUM(G85:R85)</f>
        <v>0</v>
      </c>
      <c r="G85" s="25"/>
      <c r="H85" s="25"/>
      <c r="I85" s="25"/>
      <c r="J85" s="25"/>
      <c r="K85" s="25"/>
      <c r="L85" s="26"/>
      <c r="M85" s="26"/>
      <c r="N85" s="26"/>
      <c r="O85" s="26"/>
      <c r="P85" s="26"/>
      <c r="Q85" s="26"/>
      <c r="R85" s="27"/>
    </row>
    <row r="86" spans="1:18" ht="23.1" hidden="1" customHeight="1" outlineLevel="1">
      <c r="A86" s="114" t="s">
        <v>218</v>
      </c>
      <c r="B86" s="117" t="s">
        <v>238</v>
      </c>
      <c r="C86" s="211"/>
      <c r="D86" s="16">
        <f>E87+F88</f>
        <v>0</v>
      </c>
      <c r="E86" s="17" t="s">
        <v>16</v>
      </c>
      <c r="F86" s="17" t="s">
        <v>16</v>
      </c>
      <c r="G86" s="16">
        <f>SUM(G87:G88)</f>
        <v>0</v>
      </c>
      <c r="H86" s="16">
        <f t="shared" ref="H86:R86" si="27">SUM(H87:H88)</f>
        <v>0</v>
      </c>
      <c r="I86" s="16">
        <f t="shared" si="27"/>
        <v>0</v>
      </c>
      <c r="J86" s="16">
        <f t="shared" si="27"/>
        <v>0</v>
      </c>
      <c r="K86" s="16">
        <f t="shared" si="27"/>
        <v>0</v>
      </c>
      <c r="L86" s="16">
        <f t="shared" si="27"/>
        <v>0</v>
      </c>
      <c r="M86" s="16">
        <f t="shared" si="27"/>
        <v>0</v>
      </c>
      <c r="N86" s="16">
        <f t="shared" si="27"/>
        <v>0</v>
      </c>
      <c r="O86" s="16">
        <f t="shared" si="27"/>
        <v>0</v>
      </c>
      <c r="P86" s="16">
        <f t="shared" si="27"/>
        <v>0</v>
      </c>
      <c r="Q86" s="16">
        <f t="shared" si="27"/>
        <v>0</v>
      </c>
      <c r="R86" s="16">
        <f t="shared" si="27"/>
        <v>0</v>
      </c>
    </row>
    <row r="87" spans="1:18" ht="23.1" hidden="1" customHeight="1" outlineLevel="1">
      <c r="A87" s="242" t="s">
        <v>0</v>
      </c>
      <c r="B87" s="243"/>
      <c r="C87" s="212"/>
      <c r="D87" s="18" t="s">
        <v>16</v>
      </c>
      <c r="E87" s="19">
        <f>SUM(G87:R87)</f>
        <v>0</v>
      </c>
      <c r="F87" s="18" t="s">
        <v>16</v>
      </c>
      <c r="G87" s="20"/>
      <c r="H87" s="20"/>
      <c r="I87" s="20"/>
      <c r="J87" s="20"/>
      <c r="K87" s="20"/>
      <c r="L87" s="21"/>
      <c r="M87" s="21"/>
      <c r="N87" s="21"/>
      <c r="O87" s="21"/>
      <c r="P87" s="21"/>
      <c r="Q87" s="21"/>
      <c r="R87" s="22"/>
    </row>
    <row r="88" spans="1:18" ht="23.1" hidden="1" customHeight="1" outlineLevel="1" thickBot="1">
      <c r="A88" s="234" t="s">
        <v>1</v>
      </c>
      <c r="B88" s="235"/>
      <c r="C88" s="213"/>
      <c r="D88" s="23" t="s">
        <v>16</v>
      </c>
      <c r="E88" s="23" t="s">
        <v>16</v>
      </c>
      <c r="F88" s="24">
        <f>SUM(G88:R88)</f>
        <v>0</v>
      </c>
      <c r="G88" s="25"/>
      <c r="H88" s="25"/>
      <c r="I88" s="25"/>
      <c r="J88" s="25"/>
      <c r="K88" s="25"/>
      <c r="L88" s="26"/>
      <c r="M88" s="26"/>
      <c r="N88" s="26"/>
      <c r="O88" s="26"/>
      <c r="P88" s="26"/>
      <c r="Q88" s="26"/>
      <c r="R88" s="27"/>
    </row>
    <row r="89" spans="1:18" ht="23.1" hidden="1" customHeight="1" outlineLevel="1">
      <c r="A89" s="114" t="s">
        <v>219</v>
      </c>
      <c r="B89" s="117" t="s">
        <v>238</v>
      </c>
      <c r="C89" s="211"/>
      <c r="D89" s="16">
        <f>E90+F91</f>
        <v>0</v>
      </c>
      <c r="E89" s="17" t="s">
        <v>16</v>
      </c>
      <c r="F89" s="17" t="s">
        <v>16</v>
      </c>
      <c r="G89" s="16">
        <f>SUM(G90:G91)</f>
        <v>0</v>
      </c>
      <c r="H89" s="16">
        <f t="shared" ref="H89:R89" si="28">SUM(H90:H91)</f>
        <v>0</v>
      </c>
      <c r="I89" s="16">
        <f t="shared" si="28"/>
        <v>0</v>
      </c>
      <c r="J89" s="16">
        <f t="shared" si="28"/>
        <v>0</v>
      </c>
      <c r="K89" s="16">
        <f t="shared" si="28"/>
        <v>0</v>
      </c>
      <c r="L89" s="16">
        <f t="shared" si="28"/>
        <v>0</v>
      </c>
      <c r="M89" s="16">
        <f t="shared" si="28"/>
        <v>0</v>
      </c>
      <c r="N89" s="16">
        <f t="shared" si="28"/>
        <v>0</v>
      </c>
      <c r="O89" s="16">
        <f t="shared" si="28"/>
        <v>0</v>
      </c>
      <c r="P89" s="16">
        <f t="shared" si="28"/>
        <v>0</v>
      </c>
      <c r="Q89" s="16">
        <f t="shared" si="28"/>
        <v>0</v>
      </c>
      <c r="R89" s="16">
        <f t="shared" si="28"/>
        <v>0</v>
      </c>
    </row>
    <row r="90" spans="1:18" ht="23.1" hidden="1" customHeight="1" outlineLevel="1">
      <c r="A90" s="242" t="s">
        <v>0</v>
      </c>
      <c r="B90" s="243"/>
      <c r="C90" s="212"/>
      <c r="D90" s="18" t="s">
        <v>16</v>
      </c>
      <c r="E90" s="19">
        <f>SUM(G90:R90)</f>
        <v>0</v>
      </c>
      <c r="F90" s="18" t="s">
        <v>16</v>
      </c>
      <c r="G90" s="20"/>
      <c r="H90" s="20"/>
      <c r="I90" s="20"/>
      <c r="J90" s="20"/>
      <c r="K90" s="20"/>
      <c r="L90" s="21"/>
      <c r="M90" s="21"/>
      <c r="N90" s="21"/>
      <c r="O90" s="21"/>
      <c r="P90" s="21"/>
      <c r="Q90" s="21"/>
      <c r="R90" s="22"/>
    </row>
    <row r="91" spans="1:18" ht="23.1" hidden="1" customHeight="1" outlineLevel="1" thickBot="1">
      <c r="A91" s="234" t="s">
        <v>1</v>
      </c>
      <c r="B91" s="235"/>
      <c r="C91" s="213"/>
      <c r="D91" s="23" t="s">
        <v>16</v>
      </c>
      <c r="E91" s="23" t="s">
        <v>16</v>
      </c>
      <c r="F91" s="24">
        <f>SUM(G91:R91)</f>
        <v>0</v>
      </c>
      <c r="G91" s="25"/>
      <c r="H91" s="25"/>
      <c r="I91" s="25"/>
      <c r="J91" s="25"/>
      <c r="K91" s="25"/>
      <c r="L91" s="26"/>
      <c r="M91" s="26"/>
      <c r="N91" s="26"/>
      <c r="O91" s="26"/>
      <c r="P91" s="26"/>
      <c r="Q91" s="26"/>
      <c r="R91" s="27"/>
    </row>
    <row r="92" spans="1:18" ht="22.9" hidden="1" customHeight="1" outlineLevel="1">
      <c r="A92" s="114" t="s">
        <v>220</v>
      </c>
      <c r="B92" s="117" t="s">
        <v>238</v>
      </c>
      <c r="C92" s="211"/>
      <c r="D92" s="16">
        <f>E93+F94</f>
        <v>0</v>
      </c>
      <c r="E92" s="17" t="s">
        <v>16</v>
      </c>
      <c r="F92" s="17" t="s">
        <v>16</v>
      </c>
      <c r="G92" s="16">
        <f>SUM(G93:G94)</f>
        <v>0</v>
      </c>
      <c r="H92" s="16">
        <f t="shared" ref="H92:R92" si="29">SUM(H93:H94)</f>
        <v>0</v>
      </c>
      <c r="I92" s="16">
        <f t="shared" si="29"/>
        <v>0</v>
      </c>
      <c r="J92" s="16">
        <f t="shared" si="29"/>
        <v>0</v>
      </c>
      <c r="K92" s="16">
        <f t="shared" si="29"/>
        <v>0</v>
      </c>
      <c r="L92" s="16">
        <f t="shared" si="29"/>
        <v>0</v>
      </c>
      <c r="M92" s="16">
        <f t="shared" si="29"/>
        <v>0</v>
      </c>
      <c r="N92" s="16">
        <f t="shared" si="29"/>
        <v>0</v>
      </c>
      <c r="O92" s="16">
        <f t="shared" si="29"/>
        <v>0</v>
      </c>
      <c r="P92" s="16">
        <f t="shared" si="29"/>
        <v>0</v>
      </c>
      <c r="Q92" s="16">
        <f t="shared" si="29"/>
        <v>0</v>
      </c>
      <c r="R92" s="16">
        <f t="shared" si="29"/>
        <v>0</v>
      </c>
    </row>
    <row r="93" spans="1:18" ht="23.1" hidden="1" customHeight="1" outlineLevel="1">
      <c r="A93" s="242" t="s">
        <v>0</v>
      </c>
      <c r="B93" s="243"/>
      <c r="C93" s="212"/>
      <c r="D93" s="18" t="s">
        <v>16</v>
      </c>
      <c r="E93" s="19">
        <f>SUM(G93:R93)</f>
        <v>0</v>
      </c>
      <c r="F93" s="18" t="s">
        <v>16</v>
      </c>
      <c r="G93" s="20"/>
      <c r="H93" s="20"/>
      <c r="I93" s="20"/>
      <c r="J93" s="20"/>
      <c r="K93" s="20"/>
      <c r="L93" s="21"/>
      <c r="M93" s="21"/>
      <c r="N93" s="21"/>
      <c r="O93" s="21"/>
      <c r="P93" s="21"/>
      <c r="Q93" s="21"/>
      <c r="R93" s="22"/>
    </row>
    <row r="94" spans="1:18" ht="23.1" hidden="1" customHeight="1" outlineLevel="1" thickBot="1">
      <c r="A94" s="234" t="s">
        <v>1</v>
      </c>
      <c r="B94" s="235"/>
      <c r="C94" s="213"/>
      <c r="D94" s="23" t="s">
        <v>16</v>
      </c>
      <c r="E94" s="23" t="s">
        <v>16</v>
      </c>
      <c r="F94" s="24">
        <f>SUM(G94:R94)</f>
        <v>0</v>
      </c>
      <c r="G94" s="25"/>
      <c r="H94" s="25"/>
      <c r="I94" s="25"/>
      <c r="J94" s="25"/>
      <c r="K94" s="25"/>
      <c r="L94" s="26"/>
      <c r="M94" s="26"/>
      <c r="N94" s="26"/>
      <c r="O94" s="26"/>
      <c r="P94" s="26"/>
      <c r="Q94" s="26"/>
      <c r="R94" s="27"/>
    </row>
    <row r="95" spans="1:18" ht="23.1" hidden="1" customHeight="1" outlineLevel="1">
      <c r="A95" s="114" t="s">
        <v>221</v>
      </c>
      <c r="B95" s="117" t="s">
        <v>238</v>
      </c>
      <c r="C95" s="211"/>
      <c r="D95" s="16">
        <f>E96+F97</f>
        <v>0</v>
      </c>
      <c r="E95" s="17" t="s">
        <v>16</v>
      </c>
      <c r="F95" s="17" t="s">
        <v>16</v>
      </c>
      <c r="G95" s="16">
        <f>SUM(G96:G97)</f>
        <v>0</v>
      </c>
      <c r="H95" s="16">
        <f t="shared" ref="H95:R95" si="30">SUM(H96:H97)</f>
        <v>0</v>
      </c>
      <c r="I95" s="16">
        <f t="shared" si="30"/>
        <v>0</v>
      </c>
      <c r="J95" s="16">
        <f t="shared" si="30"/>
        <v>0</v>
      </c>
      <c r="K95" s="16">
        <f t="shared" si="30"/>
        <v>0</v>
      </c>
      <c r="L95" s="16">
        <f t="shared" si="30"/>
        <v>0</v>
      </c>
      <c r="M95" s="16">
        <f t="shared" si="30"/>
        <v>0</v>
      </c>
      <c r="N95" s="16">
        <f t="shared" si="30"/>
        <v>0</v>
      </c>
      <c r="O95" s="16">
        <f t="shared" si="30"/>
        <v>0</v>
      </c>
      <c r="P95" s="16">
        <f t="shared" si="30"/>
        <v>0</v>
      </c>
      <c r="Q95" s="16">
        <f t="shared" si="30"/>
        <v>0</v>
      </c>
      <c r="R95" s="16">
        <f t="shared" si="30"/>
        <v>0</v>
      </c>
    </row>
    <row r="96" spans="1:18" ht="23.1" hidden="1" customHeight="1" outlineLevel="1">
      <c r="A96" s="242" t="s">
        <v>0</v>
      </c>
      <c r="B96" s="243"/>
      <c r="C96" s="212"/>
      <c r="D96" s="18" t="s">
        <v>16</v>
      </c>
      <c r="E96" s="19">
        <f>SUM(G96:R96)</f>
        <v>0</v>
      </c>
      <c r="F96" s="18" t="s">
        <v>16</v>
      </c>
      <c r="G96" s="20"/>
      <c r="H96" s="20"/>
      <c r="I96" s="20"/>
      <c r="J96" s="20"/>
      <c r="K96" s="20"/>
      <c r="L96" s="21"/>
      <c r="M96" s="21"/>
      <c r="N96" s="21"/>
      <c r="O96" s="21"/>
      <c r="P96" s="21"/>
      <c r="Q96" s="21"/>
      <c r="R96" s="22"/>
    </row>
    <row r="97" spans="1:18" ht="23.1" hidden="1" customHeight="1" outlineLevel="1" thickBot="1">
      <c r="A97" s="234" t="s">
        <v>1</v>
      </c>
      <c r="B97" s="235"/>
      <c r="C97" s="213"/>
      <c r="D97" s="23" t="s">
        <v>16</v>
      </c>
      <c r="E97" s="23" t="s">
        <v>16</v>
      </c>
      <c r="F97" s="24">
        <f>SUM(G97:R97)</f>
        <v>0</v>
      </c>
      <c r="G97" s="25"/>
      <c r="H97" s="25"/>
      <c r="I97" s="25"/>
      <c r="J97" s="25"/>
      <c r="K97" s="25"/>
      <c r="L97" s="26"/>
      <c r="M97" s="26"/>
      <c r="N97" s="26"/>
      <c r="O97" s="26"/>
      <c r="P97" s="26"/>
      <c r="Q97" s="26"/>
      <c r="R97" s="27"/>
    </row>
    <row r="98" spans="1:18" ht="23.1" hidden="1" customHeight="1" outlineLevel="1">
      <c r="A98" s="114" t="s">
        <v>222</v>
      </c>
      <c r="B98" s="117" t="s">
        <v>238</v>
      </c>
      <c r="C98" s="211"/>
      <c r="D98" s="16">
        <f>E99+F100</f>
        <v>0</v>
      </c>
      <c r="E98" s="17" t="s">
        <v>16</v>
      </c>
      <c r="F98" s="17" t="s">
        <v>16</v>
      </c>
      <c r="G98" s="16">
        <f>SUM(G99:G100)</f>
        <v>0</v>
      </c>
      <c r="H98" s="16">
        <f t="shared" ref="H98:R98" si="31">SUM(H99:H100)</f>
        <v>0</v>
      </c>
      <c r="I98" s="16">
        <f t="shared" si="31"/>
        <v>0</v>
      </c>
      <c r="J98" s="16">
        <f t="shared" si="31"/>
        <v>0</v>
      </c>
      <c r="K98" s="16">
        <f t="shared" si="31"/>
        <v>0</v>
      </c>
      <c r="L98" s="16">
        <f t="shared" si="31"/>
        <v>0</v>
      </c>
      <c r="M98" s="16">
        <f t="shared" si="31"/>
        <v>0</v>
      </c>
      <c r="N98" s="16">
        <f t="shared" si="31"/>
        <v>0</v>
      </c>
      <c r="O98" s="16">
        <f t="shared" si="31"/>
        <v>0</v>
      </c>
      <c r="P98" s="16">
        <f t="shared" si="31"/>
        <v>0</v>
      </c>
      <c r="Q98" s="16">
        <f t="shared" si="31"/>
        <v>0</v>
      </c>
      <c r="R98" s="16">
        <f t="shared" si="31"/>
        <v>0</v>
      </c>
    </row>
    <row r="99" spans="1:18" ht="23.1" hidden="1" customHeight="1" outlineLevel="1">
      <c r="A99" s="242" t="s">
        <v>0</v>
      </c>
      <c r="B99" s="243"/>
      <c r="C99" s="212"/>
      <c r="D99" s="18" t="s">
        <v>16</v>
      </c>
      <c r="E99" s="19">
        <f>SUM(G99:R99)</f>
        <v>0</v>
      </c>
      <c r="F99" s="18" t="s">
        <v>16</v>
      </c>
      <c r="G99" s="20"/>
      <c r="H99" s="20"/>
      <c r="I99" s="20"/>
      <c r="J99" s="20"/>
      <c r="K99" s="20"/>
      <c r="L99" s="21"/>
      <c r="M99" s="21"/>
      <c r="N99" s="21"/>
      <c r="O99" s="21"/>
      <c r="P99" s="21"/>
      <c r="Q99" s="21"/>
      <c r="R99" s="22"/>
    </row>
    <row r="100" spans="1:18" ht="23.1" hidden="1" customHeight="1" outlineLevel="1" thickBot="1">
      <c r="A100" s="234" t="s">
        <v>1</v>
      </c>
      <c r="B100" s="235"/>
      <c r="C100" s="213"/>
      <c r="D100" s="23" t="s">
        <v>16</v>
      </c>
      <c r="E100" s="23" t="s">
        <v>16</v>
      </c>
      <c r="F100" s="24">
        <f>SUM(G100:R100)</f>
        <v>0</v>
      </c>
      <c r="G100" s="25"/>
      <c r="H100" s="25"/>
      <c r="I100" s="25"/>
      <c r="J100" s="25"/>
      <c r="K100" s="25"/>
      <c r="L100" s="26"/>
      <c r="M100" s="26"/>
      <c r="N100" s="26"/>
      <c r="O100" s="26"/>
      <c r="P100" s="26"/>
      <c r="Q100" s="26"/>
      <c r="R100" s="27"/>
    </row>
    <row r="101" spans="1:18" ht="45.75" customHeight="1" collapsed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</row>
    <row r="102" spans="1:18" ht="23.25" customHeight="1">
      <c r="B102" s="30" t="s">
        <v>44</v>
      </c>
      <c r="C102" s="121">
        <f>'DANE ZBIORCZO'!B25</f>
        <v>43881</v>
      </c>
      <c r="D102" s="32"/>
      <c r="E102" s="28"/>
      <c r="F102" s="28"/>
      <c r="G102" s="118"/>
      <c r="H102" s="86"/>
      <c r="I102" s="33"/>
      <c r="J102" s="33"/>
      <c r="K102" s="244" t="str">
        <f>'DANE ZBIORCZO'!C34</f>
        <v>Tadeusz Goc</v>
      </c>
      <c r="L102" s="244"/>
      <c r="O102" s="28"/>
      <c r="P102" s="28"/>
      <c r="Q102" s="28"/>
      <c r="R102" s="28"/>
    </row>
    <row r="103" spans="1:18" ht="23.25" customHeight="1">
      <c r="B103" s="31" t="s">
        <v>45</v>
      </c>
      <c r="C103" s="122" t="str">
        <f>'DANE ZBIORCZO'!B26</f>
        <v>Renata Janczura</v>
      </c>
      <c r="D103" s="120"/>
      <c r="E103" s="28"/>
      <c r="F103" s="28"/>
      <c r="G103" s="84"/>
      <c r="H103" s="84"/>
      <c r="I103" s="33"/>
      <c r="J103" s="33"/>
      <c r="K103" s="245" t="s">
        <v>46</v>
      </c>
      <c r="L103" s="245"/>
      <c r="O103" s="28"/>
      <c r="P103" s="28"/>
      <c r="Q103" s="28"/>
      <c r="R103" s="28"/>
    </row>
    <row r="104" spans="1:18" ht="23.25" customHeight="1">
      <c r="B104" s="30" t="s">
        <v>47</v>
      </c>
      <c r="C104" s="122" t="str">
        <f>'DANE ZBIORCZO'!B27</f>
        <v>77/404 93 28</v>
      </c>
      <c r="D104" s="120"/>
      <c r="E104" s="28"/>
      <c r="F104" s="28"/>
      <c r="G104" s="4"/>
      <c r="H104" s="4"/>
      <c r="K104" s="246" t="s">
        <v>48</v>
      </c>
      <c r="L104" s="246"/>
      <c r="O104" s="28"/>
      <c r="P104" s="28"/>
      <c r="Q104" s="28"/>
      <c r="R104" s="28"/>
    </row>
    <row r="105" spans="1:18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spans="1:18" ht="23.45" customHeight="1"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</row>
    <row r="107" spans="1:18" ht="23.45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</row>
    <row r="108" spans="1:18" ht="23.45" customHeight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</row>
    <row r="109" spans="1:18" ht="23.45" customHeight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</row>
    <row r="110" spans="1:18" ht="23.45" customHeight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</row>
    <row r="111" spans="1:18" ht="23.45" customHeight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</row>
    <row r="112" spans="1:18" ht="57.6" customHeight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2:18" ht="19.899999999999999" customHeight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</row>
    <row r="114" spans="2:18" ht="22.15" customHeight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</row>
    <row r="115" spans="2:18" ht="49.15" customHeight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</row>
    <row r="116" spans="2:18" ht="61.5" customHeight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</row>
    <row r="117" spans="2:18" ht="19.899999999999999" customHeight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</row>
    <row r="118" spans="2:18" ht="22.15" customHeight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</row>
    <row r="119" spans="2:18" ht="127.9" customHeight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</row>
    <row r="120" spans="2:18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</row>
    <row r="121" spans="2:18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</row>
    <row r="122" spans="2:18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</row>
    <row r="123" spans="2:18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</row>
  </sheetData>
  <customSheetViews>
    <customSheetView guid="{31B10AD8-2888-4240-B827-0BF9A6B58318}" scale="70">
      <selection sqref="A1:IV65536"/>
      <pageMargins left="0.35433070866141736" right="0.23622047244094491" top="0.23622047244094491" bottom="3.937007874015748E-2" header="0" footer="0"/>
      <pageSetup paperSize="9" scale="49" pageOrder="overThenDown" orientation="landscape" blackAndWhite="1" r:id="rId1"/>
      <headerFooter alignWithMargins="0"/>
    </customSheetView>
  </customSheetViews>
  <mergeCells count="107">
    <mergeCell ref="C44:C46"/>
    <mergeCell ref="A45:B45"/>
    <mergeCell ref="A46:B46"/>
    <mergeCell ref="C35:C37"/>
    <mergeCell ref="A36:B36"/>
    <mergeCell ref="A37:B37"/>
    <mergeCell ref="C38:C40"/>
    <mergeCell ref="A39:B39"/>
    <mergeCell ref="A40:B40"/>
    <mergeCell ref="C41:C43"/>
    <mergeCell ref="A42:B42"/>
    <mergeCell ref="A43:B43"/>
    <mergeCell ref="C26:C28"/>
    <mergeCell ref="A27:B27"/>
    <mergeCell ref="A28:B28"/>
    <mergeCell ref="C29:C31"/>
    <mergeCell ref="A30:B30"/>
    <mergeCell ref="A31:B31"/>
    <mergeCell ref="C32:C34"/>
    <mergeCell ref="A33:B33"/>
    <mergeCell ref="A34:B34"/>
    <mergeCell ref="C17:C19"/>
    <mergeCell ref="A18:B18"/>
    <mergeCell ref="A19:B19"/>
    <mergeCell ref="C20:C22"/>
    <mergeCell ref="A21:B21"/>
    <mergeCell ref="A22:B22"/>
    <mergeCell ref="C23:C25"/>
    <mergeCell ref="A24:B24"/>
    <mergeCell ref="A25:B25"/>
    <mergeCell ref="A7:R7"/>
    <mergeCell ref="A8:C8"/>
    <mergeCell ref="A9:C9"/>
    <mergeCell ref="A10:C10"/>
    <mergeCell ref="C11:C13"/>
    <mergeCell ref="A12:B12"/>
    <mergeCell ref="A13:B13"/>
    <mergeCell ref="C14:C16"/>
    <mergeCell ref="A15:B15"/>
    <mergeCell ref="A16:B16"/>
    <mergeCell ref="B1:R1"/>
    <mergeCell ref="G2:H2"/>
    <mergeCell ref="A3:C3"/>
    <mergeCell ref="E3:I3"/>
    <mergeCell ref="A4:B5"/>
    <mergeCell ref="C4:C5"/>
    <mergeCell ref="D4:F5"/>
    <mergeCell ref="G4:R4"/>
    <mergeCell ref="A6:B6"/>
    <mergeCell ref="D6:F6"/>
    <mergeCell ref="C53:C55"/>
    <mergeCell ref="A54:B54"/>
    <mergeCell ref="A55:B55"/>
    <mergeCell ref="C56:C58"/>
    <mergeCell ref="A57:B57"/>
    <mergeCell ref="A58:B58"/>
    <mergeCell ref="C47:C49"/>
    <mergeCell ref="A48:B48"/>
    <mergeCell ref="A49:B49"/>
    <mergeCell ref="C50:C52"/>
    <mergeCell ref="A51:B51"/>
    <mergeCell ref="A52:B52"/>
    <mergeCell ref="C65:C67"/>
    <mergeCell ref="A66:B66"/>
    <mergeCell ref="A67:B67"/>
    <mergeCell ref="C68:C70"/>
    <mergeCell ref="A69:B69"/>
    <mergeCell ref="A70:B70"/>
    <mergeCell ref="C59:C61"/>
    <mergeCell ref="A60:B60"/>
    <mergeCell ref="A61:B61"/>
    <mergeCell ref="C62:C64"/>
    <mergeCell ref="A63:B63"/>
    <mergeCell ref="A64:B64"/>
    <mergeCell ref="C77:C79"/>
    <mergeCell ref="A78:B78"/>
    <mergeCell ref="A79:B79"/>
    <mergeCell ref="C80:C82"/>
    <mergeCell ref="A81:B81"/>
    <mergeCell ref="A82:B82"/>
    <mergeCell ref="C71:C73"/>
    <mergeCell ref="A72:B72"/>
    <mergeCell ref="A73:B73"/>
    <mergeCell ref="C74:C76"/>
    <mergeCell ref="A75:B75"/>
    <mergeCell ref="A76:B76"/>
    <mergeCell ref="C89:C91"/>
    <mergeCell ref="A90:B90"/>
    <mergeCell ref="A91:B91"/>
    <mergeCell ref="C92:C94"/>
    <mergeCell ref="A93:B93"/>
    <mergeCell ref="A94:B94"/>
    <mergeCell ref="C83:C85"/>
    <mergeCell ref="A84:B84"/>
    <mergeCell ref="A85:B85"/>
    <mergeCell ref="C86:C88"/>
    <mergeCell ref="A87:B87"/>
    <mergeCell ref="A88:B88"/>
    <mergeCell ref="K102:L102"/>
    <mergeCell ref="K103:L103"/>
    <mergeCell ref="K104:L104"/>
    <mergeCell ref="C95:C97"/>
    <mergeCell ref="A96:B96"/>
    <mergeCell ref="A97:B97"/>
    <mergeCell ref="C98:C100"/>
    <mergeCell ref="A99:B99"/>
    <mergeCell ref="A100:B100"/>
  </mergeCells>
  <phoneticPr fontId="1" type="noConversion"/>
  <dataValidations count="2">
    <dataValidation type="list" allowBlank="1" showInputMessage="1" showErrorMessage="1" errorTitle="Niedozwolone" error="Wypełnij tylko białe pola." sqref="D12:D13 E100 E98:F98 F99 D99:D100 E10 E8:F8 F9 E13 E11:F11 F12 D9:D10 E95:F95 E14:F14 F96 D96:D97 D15:D16 E17:F17 E16 F15 D18:D19 E20:F20 E19 F18 D21:D22 E23:F23 E22 F21 E28 E26:F26 F27 D27:D28 E31 E29:F29 F30 D30:D31 E34 E32:F32 F33 D33:D34 E37 E35:F35 F36 D36:D37 E40 E38:F38 F39 D39:D40 E43 E41:F41 F42 D42:D43 E46 E44:F44 F45 D45:D46 E49 E47:F47 F48 D48:D49 E52 E50:F50 F51 D51:D52 E55 E53:F53 F54 D54:D55 E58 E56:F56 F57 D57:D58 E61 E59:F59 F60 D60:D61 E64 E62:F62 F63 D63:D64 E67 E65:F65 F66 D66:D67 E70 E68:F68 F69 D69:D70 E73 E71:F71 F72 D72:D73 E76 E74:F74 F75 D75:D76 E79 E77:F77 F78 D78:D79 E82 E80:F80 F81 D81:D82 E85 E83:F83 F84 D84:D85 E88 E86:F86 F87 D87:D88 E91 E89:F89 F90 D90:D91 E94 E92:F92 F93 D93:D94 E97 D24:D25 E25 F24" xr:uid="{00000000-0002-0000-0300-000000000000}">
      <formula1>$S$1</formula1>
    </dataValidation>
    <dataValidation type="decimal" operator="greaterThanOrEqual" allowBlank="1" showErrorMessage="1" errorTitle="Uwaga" error="Wpisz liczbę bez kropek i spacji" sqref="G11:R100" xr:uid="{00000000-0002-0000-0300-000001000000}">
      <formula1>0</formula1>
    </dataValidation>
  </dataValidations>
  <pageMargins left="0.35433070866141736" right="0.23622047244094491" top="0.23622047244094491" bottom="3.937007874015748E-2" header="0" footer="0"/>
  <pageSetup paperSize="9" scale="49" pageOrder="overThenDown" orientation="landscape" blackAndWhite="1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S63"/>
  <sheetViews>
    <sheetView zoomScale="80" zoomScaleNormal="80" workbookViewId="0"/>
  </sheetViews>
  <sheetFormatPr defaultColWidth="8.85546875" defaultRowHeight="12.75"/>
  <cols>
    <col min="1" max="1" width="3.42578125" style="29" bestFit="1" customWidth="1"/>
    <col min="2" max="2" width="38.85546875" style="7" customWidth="1"/>
    <col min="3" max="3" width="34.5703125" style="7" customWidth="1"/>
    <col min="4" max="6" width="16.7109375" style="7" customWidth="1"/>
    <col min="7" max="18" width="15.7109375" style="7" customWidth="1"/>
    <col min="19" max="19" width="11" style="7" customWidth="1"/>
    <col min="20" max="16384" width="8.85546875" style="7"/>
  </cols>
  <sheetData>
    <row r="1" spans="1:19" ht="15.75">
      <c r="B1" s="214" t="s">
        <v>247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7" t="s">
        <v>16</v>
      </c>
    </row>
    <row r="2" spans="1:19" ht="39" customHeight="1" thickBot="1">
      <c r="B2" s="89"/>
      <c r="C2" s="89"/>
      <c r="D2" s="89"/>
      <c r="E2" s="89"/>
      <c r="F2" s="89"/>
      <c r="G2" s="219" t="s">
        <v>114</v>
      </c>
      <c r="H2" s="219"/>
      <c r="I2" s="88" t="str">
        <f>'DANE ZBIORCZO'!B6</f>
        <v>31.12.2019 r.</v>
      </c>
      <c r="J2" s="89"/>
      <c r="K2" s="89"/>
      <c r="L2" s="89"/>
      <c r="M2" s="89"/>
      <c r="N2" s="89"/>
      <c r="O2" s="89"/>
      <c r="P2" s="89"/>
      <c r="Q2" s="89"/>
      <c r="R2" s="89"/>
      <c r="S2" s="87"/>
    </row>
    <row r="3" spans="1:19" ht="18.75" thickBot="1">
      <c r="A3" s="220" t="s">
        <v>77</v>
      </c>
      <c r="B3" s="221"/>
      <c r="C3" s="222"/>
      <c r="D3" s="115">
        <v>1611053</v>
      </c>
      <c r="E3" s="249" t="s">
        <v>288</v>
      </c>
      <c r="F3" s="250"/>
      <c r="G3" s="250"/>
      <c r="H3" s="250"/>
      <c r="I3" s="250"/>
      <c r="J3" s="8"/>
      <c r="K3" s="8"/>
      <c r="L3" s="8"/>
      <c r="M3" s="8"/>
      <c r="N3" s="8"/>
      <c r="O3" s="8"/>
      <c r="P3" s="8"/>
      <c r="Q3" s="8"/>
    </row>
    <row r="4" spans="1:19" ht="21" customHeight="1" thickBot="1">
      <c r="A4" s="223" t="s">
        <v>248</v>
      </c>
      <c r="B4" s="224"/>
      <c r="C4" s="217" t="s">
        <v>67</v>
      </c>
      <c r="D4" s="227" t="str">
        <f>"niespłacone zobowiązania 
na dzień "&amp;TEXT('DANE ZBIORCZO'!B6,"dd.mm.rrrr")&amp;" r. (4+5+6+…+15)"</f>
        <v>niespłacone zobowiązania 
na dzień 31.12.2019 r. r. (4+5+6+…+15)</v>
      </c>
      <c r="E4" s="228"/>
      <c r="F4" s="229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6"/>
    </row>
    <row r="5" spans="1:19" ht="69" customHeight="1" thickBot="1">
      <c r="A5" s="225"/>
      <c r="B5" s="226"/>
      <c r="C5" s="218"/>
      <c r="D5" s="230"/>
      <c r="E5" s="231"/>
      <c r="F5" s="232"/>
      <c r="G5" s="126" t="s">
        <v>4</v>
      </c>
      <c r="H5" s="127" t="s">
        <v>5</v>
      </c>
      <c r="I5" s="126" t="s">
        <v>6</v>
      </c>
      <c r="J5" s="127" t="s">
        <v>7</v>
      </c>
      <c r="K5" s="126" t="s">
        <v>8</v>
      </c>
      <c r="L5" s="127" t="s">
        <v>9</v>
      </c>
      <c r="M5" s="126" t="s">
        <v>10</v>
      </c>
      <c r="N5" s="127" t="s">
        <v>11</v>
      </c>
      <c r="O5" s="126" t="s">
        <v>12</v>
      </c>
      <c r="P5" s="127" t="s">
        <v>15</v>
      </c>
      <c r="Q5" s="126" t="s">
        <v>261</v>
      </c>
      <c r="R5" s="128" t="s">
        <v>274</v>
      </c>
    </row>
    <row r="6" spans="1:19" ht="9.75" customHeight="1" thickBot="1">
      <c r="A6" s="251">
        <v>1</v>
      </c>
      <c r="B6" s="204"/>
      <c r="C6" s="9">
        <v>2</v>
      </c>
      <c r="D6" s="200">
        <v>3</v>
      </c>
      <c r="E6" s="201"/>
      <c r="F6" s="202"/>
      <c r="G6" s="10">
        <v>4</v>
      </c>
      <c r="H6" s="11">
        <v>5</v>
      </c>
      <c r="I6" s="10">
        <v>6</v>
      </c>
      <c r="J6" s="10">
        <v>7</v>
      </c>
      <c r="K6" s="11">
        <v>8</v>
      </c>
      <c r="L6" s="10">
        <v>9</v>
      </c>
      <c r="M6" s="10">
        <v>10</v>
      </c>
      <c r="N6" s="11">
        <v>11</v>
      </c>
      <c r="O6" s="10">
        <v>12</v>
      </c>
      <c r="P6" s="10">
        <v>13</v>
      </c>
      <c r="Q6" s="11">
        <v>14</v>
      </c>
      <c r="R6" s="12">
        <v>15</v>
      </c>
    </row>
    <row r="7" spans="1:19" ht="30.75" customHeight="1" thickBot="1">
      <c r="A7" s="252" t="s">
        <v>107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7"/>
    </row>
    <row r="8" spans="1:19" ht="23.1" customHeight="1" thickBot="1">
      <c r="A8" s="208" t="s">
        <v>66</v>
      </c>
      <c r="B8" s="209"/>
      <c r="C8" s="210"/>
      <c r="D8" s="13">
        <f>SUM(D11:D65536)</f>
        <v>0</v>
      </c>
      <c r="E8" s="14" t="s">
        <v>16</v>
      </c>
      <c r="F8" s="14" t="s">
        <v>16</v>
      </c>
      <c r="G8" s="15">
        <f>SUM(G11,G14,G17,G20,G23,G26,G29,G32,G35,G38)</f>
        <v>0</v>
      </c>
      <c r="H8" s="15">
        <f t="shared" ref="H8:Q8" si="0">SUM(H11,H14,H17,H20,H23,H26,H29,H32,H35,H38)</f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0</v>
      </c>
      <c r="N8" s="15">
        <f t="shared" si="0"/>
        <v>0</v>
      </c>
      <c r="O8" s="15">
        <f t="shared" si="0"/>
        <v>0</v>
      </c>
      <c r="P8" s="152">
        <f t="shared" si="0"/>
        <v>0</v>
      </c>
      <c r="Q8" s="15">
        <f t="shared" si="0"/>
        <v>0</v>
      </c>
      <c r="R8" s="125">
        <f>SUM(R11,R14,R17,R20,R23,R26,R29,R32,R35,R38)</f>
        <v>0</v>
      </c>
    </row>
    <row r="9" spans="1:19" ht="23.1" customHeight="1" thickBot="1">
      <c r="A9" s="236" t="s">
        <v>2</v>
      </c>
      <c r="B9" s="237"/>
      <c r="C9" s="238"/>
      <c r="D9" s="14" t="s">
        <v>16</v>
      </c>
      <c r="E9" s="13">
        <f>SUM(E11:E65536)</f>
        <v>0</v>
      </c>
      <c r="F9" s="14" t="s">
        <v>16</v>
      </c>
      <c r="G9" s="15">
        <f t="shared" ref="G9:Q10" si="1">SUM(G12,G15,G18,G21,G24,G27,G30,G33,G36,G39)</f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>
        <f t="shared" si="1"/>
        <v>0</v>
      </c>
      <c r="M9" s="15">
        <f t="shared" si="1"/>
        <v>0</v>
      </c>
      <c r="N9" s="15">
        <f t="shared" si="1"/>
        <v>0</v>
      </c>
      <c r="O9" s="15">
        <f t="shared" si="1"/>
        <v>0</v>
      </c>
      <c r="P9" s="152">
        <f t="shared" si="1"/>
        <v>0</v>
      </c>
      <c r="Q9" s="15">
        <f t="shared" si="1"/>
        <v>0</v>
      </c>
      <c r="R9" s="125">
        <f>SUM(R12,R15,R18,R21,R24,R27,R30,R33,R36,R39)</f>
        <v>0</v>
      </c>
    </row>
    <row r="10" spans="1:19" ht="23.1" customHeight="1" thickBot="1">
      <c r="A10" s="239" t="s">
        <v>3</v>
      </c>
      <c r="B10" s="240"/>
      <c r="C10" s="241"/>
      <c r="D10" s="14" t="s">
        <v>16</v>
      </c>
      <c r="E10" s="14" t="s">
        <v>16</v>
      </c>
      <c r="F10" s="13">
        <f>SUM(F11:F65536)</f>
        <v>0</v>
      </c>
      <c r="G10" s="15">
        <f t="shared" si="1"/>
        <v>0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  <c r="L10" s="15">
        <f t="shared" si="1"/>
        <v>0</v>
      </c>
      <c r="M10" s="15">
        <f t="shared" si="1"/>
        <v>0</v>
      </c>
      <c r="N10" s="15">
        <f t="shared" si="1"/>
        <v>0</v>
      </c>
      <c r="O10" s="15">
        <f t="shared" si="1"/>
        <v>0</v>
      </c>
      <c r="P10" s="152">
        <f t="shared" si="1"/>
        <v>0</v>
      </c>
      <c r="Q10" s="15">
        <f t="shared" si="1"/>
        <v>0</v>
      </c>
      <c r="R10" s="125">
        <f>SUM(R13,R16,R19,R22,R25,R28,R31,R34,R37,R40)</f>
        <v>0</v>
      </c>
    </row>
    <row r="11" spans="1:19" ht="23.1" customHeight="1">
      <c r="A11" s="114" t="s">
        <v>193</v>
      </c>
      <c r="B11" s="129" t="s">
        <v>238</v>
      </c>
      <c r="C11" s="211"/>
      <c r="D11" s="16">
        <f>E12+F13</f>
        <v>0</v>
      </c>
      <c r="E11" s="17" t="s">
        <v>16</v>
      </c>
      <c r="F11" s="17" t="s">
        <v>16</v>
      </c>
      <c r="G11" s="16">
        <f>SUM(G12:G13)</f>
        <v>0</v>
      </c>
      <c r="H11" s="16">
        <f t="shared" ref="H11:Q11" si="2">SUM(H12:H13)</f>
        <v>0</v>
      </c>
      <c r="I11" s="16">
        <f t="shared" si="2"/>
        <v>0</v>
      </c>
      <c r="J11" s="16">
        <f t="shared" si="2"/>
        <v>0</v>
      </c>
      <c r="K11" s="16">
        <f t="shared" si="2"/>
        <v>0</v>
      </c>
      <c r="L11" s="16">
        <f t="shared" si="2"/>
        <v>0</v>
      </c>
      <c r="M11" s="16">
        <f t="shared" si="2"/>
        <v>0</v>
      </c>
      <c r="N11" s="16">
        <f t="shared" si="2"/>
        <v>0</v>
      </c>
      <c r="O11" s="16">
        <f t="shared" si="2"/>
        <v>0</v>
      </c>
      <c r="P11" s="16">
        <f t="shared" si="2"/>
        <v>0</v>
      </c>
      <c r="Q11" s="16">
        <f t="shared" si="2"/>
        <v>0</v>
      </c>
      <c r="R11" s="124">
        <f>SUM(R12:R13)</f>
        <v>0</v>
      </c>
    </row>
    <row r="12" spans="1:19" ht="23.1" customHeight="1">
      <c r="A12" s="242" t="s">
        <v>0</v>
      </c>
      <c r="B12" s="243"/>
      <c r="C12" s="212"/>
      <c r="D12" s="18" t="s">
        <v>16</v>
      </c>
      <c r="E12" s="19">
        <f>SUM(G12:R12)</f>
        <v>0</v>
      </c>
      <c r="F12" s="18" t="s">
        <v>16</v>
      </c>
      <c r="G12" s="20"/>
      <c r="H12" s="20"/>
      <c r="I12" s="20"/>
      <c r="J12" s="20"/>
      <c r="K12" s="20"/>
      <c r="L12" s="21"/>
      <c r="M12" s="21"/>
      <c r="N12" s="21"/>
      <c r="O12" s="21"/>
      <c r="P12" s="20"/>
      <c r="Q12" s="21"/>
      <c r="R12" s="22"/>
    </row>
    <row r="13" spans="1:19" ht="23.1" customHeight="1" thickBot="1">
      <c r="A13" s="234" t="s">
        <v>1</v>
      </c>
      <c r="B13" s="235"/>
      <c r="C13" s="213"/>
      <c r="D13" s="23" t="s">
        <v>16</v>
      </c>
      <c r="E13" s="23" t="s">
        <v>16</v>
      </c>
      <c r="F13" s="24">
        <f>SUM(G13:R13)</f>
        <v>0</v>
      </c>
      <c r="G13" s="25"/>
      <c r="H13" s="25"/>
      <c r="I13" s="25"/>
      <c r="J13" s="25"/>
      <c r="K13" s="25"/>
      <c r="L13" s="26"/>
      <c r="M13" s="26"/>
      <c r="N13" s="26"/>
      <c r="O13" s="26"/>
      <c r="P13" s="25"/>
      <c r="Q13" s="26"/>
      <c r="R13" s="27"/>
    </row>
    <row r="14" spans="1:19" ht="23.1" customHeight="1">
      <c r="A14" s="114" t="s">
        <v>194</v>
      </c>
      <c r="B14" s="129" t="s">
        <v>238</v>
      </c>
      <c r="C14" s="211"/>
      <c r="D14" s="16">
        <f>E15+F16</f>
        <v>0</v>
      </c>
      <c r="E14" s="17" t="s">
        <v>16</v>
      </c>
      <c r="F14" s="17" t="s">
        <v>16</v>
      </c>
      <c r="G14" s="16">
        <f>SUM(G15:G16)</f>
        <v>0</v>
      </c>
      <c r="H14" s="16">
        <f t="shared" ref="H14:R14" si="3">SUM(H15:H16)</f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0</v>
      </c>
      <c r="R14" s="124">
        <f t="shared" si="3"/>
        <v>0</v>
      </c>
    </row>
    <row r="15" spans="1:19" ht="23.1" customHeight="1">
      <c r="A15" s="242" t="s">
        <v>0</v>
      </c>
      <c r="B15" s="243"/>
      <c r="C15" s="212"/>
      <c r="D15" s="18" t="s">
        <v>16</v>
      </c>
      <c r="E15" s="19">
        <f>SUM(G15:R15)</f>
        <v>0</v>
      </c>
      <c r="F15" s="18" t="s">
        <v>16</v>
      </c>
      <c r="G15" s="20"/>
      <c r="H15" s="20"/>
      <c r="I15" s="20"/>
      <c r="J15" s="20"/>
      <c r="K15" s="20"/>
      <c r="L15" s="21"/>
      <c r="M15" s="21"/>
      <c r="N15" s="21"/>
      <c r="O15" s="21"/>
      <c r="P15" s="20"/>
      <c r="Q15" s="21"/>
      <c r="R15" s="22"/>
    </row>
    <row r="16" spans="1:19" ht="23.1" customHeight="1" thickBot="1">
      <c r="A16" s="234" t="s">
        <v>1</v>
      </c>
      <c r="B16" s="235"/>
      <c r="C16" s="213"/>
      <c r="D16" s="23" t="s">
        <v>16</v>
      </c>
      <c r="E16" s="23" t="s">
        <v>16</v>
      </c>
      <c r="F16" s="24">
        <f>SUM(G16:R16)</f>
        <v>0</v>
      </c>
      <c r="G16" s="25"/>
      <c r="H16" s="25"/>
      <c r="I16" s="25"/>
      <c r="J16" s="25"/>
      <c r="K16" s="25"/>
      <c r="L16" s="26"/>
      <c r="M16" s="26"/>
      <c r="N16" s="26"/>
      <c r="O16" s="26"/>
      <c r="P16" s="25"/>
      <c r="Q16" s="26"/>
      <c r="R16" s="27"/>
    </row>
    <row r="17" spans="1:18" ht="23.1" customHeight="1">
      <c r="A17" s="114" t="s">
        <v>195</v>
      </c>
      <c r="B17" s="129" t="s">
        <v>238</v>
      </c>
      <c r="C17" s="211"/>
      <c r="D17" s="16">
        <f>E18+F19</f>
        <v>0</v>
      </c>
      <c r="E17" s="17" t="s">
        <v>16</v>
      </c>
      <c r="F17" s="17" t="s">
        <v>16</v>
      </c>
      <c r="G17" s="16">
        <f>SUM(G18:G19)</f>
        <v>0</v>
      </c>
      <c r="H17" s="16">
        <f t="shared" ref="H17:R17" si="4">SUM(H18:H19)</f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  <c r="P17" s="16">
        <f t="shared" si="4"/>
        <v>0</v>
      </c>
      <c r="Q17" s="16">
        <f t="shared" si="4"/>
        <v>0</v>
      </c>
      <c r="R17" s="124">
        <f t="shared" si="4"/>
        <v>0</v>
      </c>
    </row>
    <row r="18" spans="1:18" ht="23.1" customHeight="1">
      <c r="A18" s="247" t="s">
        <v>0</v>
      </c>
      <c r="B18" s="248"/>
      <c r="C18" s="212"/>
      <c r="D18" s="18" t="s">
        <v>16</v>
      </c>
      <c r="E18" s="19">
        <f>SUM(G18:R18)</f>
        <v>0</v>
      </c>
      <c r="F18" s="18" t="s">
        <v>16</v>
      </c>
      <c r="G18" s="20"/>
      <c r="H18" s="20"/>
      <c r="I18" s="20"/>
      <c r="J18" s="20"/>
      <c r="K18" s="20"/>
      <c r="L18" s="21"/>
      <c r="M18" s="21"/>
      <c r="N18" s="21"/>
      <c r="O18" s="21"/>
      <c r="P18" s="20"/>
      <c r="Q18" s="21"/>
      <c r="R18" s="22"/>
    </row>
    <row r="19" spans="1:18" ht="23.1" customHeight="1" thickBot="1">
      <c r="A19" s="234" t="s">
        <v>1</v>
      </c>
      <c r="B19" s="235"/>
      <c r="C19" s="213"/>
      <c r="D19" s="23" t="s">
        <v>16</v>
      </c>
      <c r="E19" s="23" t="s">
        <v>16</v>
      </c>
      <c r="F19" s="24">
        <f>SUM(G19:R19)</f>
        <v>0</v>
      </c>
      <c r="G19" s="25"/>
      <c r="H19" s="25"/>
      <c r="I19" s="25"/>
      <c r="J19" s="25"/>
      <c r="K19" s="25"/>
      <c r="L19" s="26"/>
      <c r="M19" s="26"/>
      <c r="N19" s="26"/>
      <c r="O19" s="26"/>
      <c r="P19" s="25"/>
      <c r="Q19" s="26"/>
      <c r="R19" s="27"/>
    </row>
    <row r="20" spans="1:18" ht="23.1" customHeight="1">
      <c r="A20" s="114" t="s">
        <v>196</v>
      </c>
      <c r="B20" s="129" t="s">
        <v>238</v>
      </c>
      <c r="C20" s="211"/>
      <c r="D20" s="16">
        <f>E21+F22</f>
        <v>0</v>
      </c>
      <c r="E20" s="17" t="s">
        <v>16</v>
      </c>
      <c r="F20" s="17" t="s">
        <v>16</v>
      </c>
      <c r="G20" s="16">
        <f>SUM(G21:G22)</f>
        <v>0</v>
      </c>
      <c r="H20" s="16">
        <f t="shared" ref="H20:R20" si="5">SUM(H21:H22)</f>
        <v>0</v>
      </c>
      <c r="I20" s="16">
        <f t="shared" si="5"/>
        <v>0</v>
      </c>
      <c r="J20" s="16">
        <f t="shared" si="5"/>
        <v>0</v>
      </c>
      <c r="K20" s="16">
        <f t="shared" si="5"/>
        <v>0</v>
      </c>
      <c r="L20" s="16">
        <f t="shared" si="5"/>
        <v>0</v>
      </c>
      <c r="M20" s="16">
        <f t="shared" si="5"/>
        <v>0</v>
      </c>
      <c r="N20" s="16">
        <f t="shared" si="5"/>
        <v>0</v>
      </c>
      <c r="O20" s="16">
        <f t="shared" si="5"/>
        <v>0</v>
      </c>
      <c r="P20" s="16">
        <f t="shared" si="5"/>
        <v>0</v>
      </c>
      <c r="Q20" s="16">
        <f t="shared" si="5"/>
        <v>0</v>
      </c>
      <c r="R20" s="124">
        <f t="shared" si="5"/>
        <v>0</v>
      </c>
    </row>
    <row r="21" spans="1:18" ht="23.1" customHeight="1">
      <c r="A21" s="247" t="s">
        <v>0</v>
      </c>
      <c r="B21" s="248"/>
      <c r="C21" s="212"/>
      <c r="D21" s="18" t="s">
        <v>16</v>
      </c>
      <c r="E21" s="19">
        <f>SUM(G21:R21)</f>
        <v>0</v>
      </c>
      <c r="F21" s="18" t="s">
        <v>16</v>
      </c>
      <c r="G21" s="20"/>
      <c r="H21" s="20"/>
      <c r="I21" s="20"/>
      <c r="J21" s="20"/>
      <c r="K21" s="20"/>
      <c r="L21" s="21"/>
      <c r="M21" s="21"/>
      <c r="N21" s="21"/>
      <c r="O21" s="21"/>
      <c r="P21" s="20"/>
      <c r="Q21" s="21"/>
      <c r="R21" s="22"/>
    </row>
    <row r="22" spans="1:18" ht="23.1" customHeight="1" thickBot="1">
      <c r="A22" s="234" t="s">
        <v>1</v>
      </c>
      <c r="B22" s="235"/>
      <c r="C22" s="213"/>
      <c r="D22" s="23" t="s">
        <v>16</v>
      </c>
      <c r="E22" s="23" t="s">
        <v>16</v>
      </c>
      <c r="F22" s="24">
        <f>SUM(G22:R22)</f>
        <v>0</v>
      </c>
      <c r="G22" s="25"/>
      <c r="H22" s="25"/>
      <c r="I22" s="25"/>
      <c r="J22" s="25"/>
      <c r="K22" s="25"/>
      <c r="L22" s="26"/>
      <c r="M22" s="26"/>
      <c r="N22" s="26"/>
      <c r="O22" s="26"/>
      <c r="P22" s="25"/>
      <c r="Q22" s="26"/>
      <c r="R22" s="27"/>
    </row>
    <row r="23" spans="1:18" ht="23.1" customHeight="1">
      <c r="A23" s="114" t="s">
        <v>197</v>
      </c>
      <c r="B23" s="129" t="s">
        <v>238</v>
      </c>
      <c r="C23" s="211"/>
      <c r="D23" s="16">
        <f>E24+F25</f>
        <v>0</v>
      </c>
      <c r="E23" s="17" t="s">
        <v>16</v>
      </c>
      <c r="F23" s="17" t="s">
        <v>16</v>
      </c>
      <c r="G23" s="16">
        <f>SUM(G24:G25)</f>
        <v>0</v>
      </c>
      <c r="H23" s="16">
        <f t="shared" ref="H23:R23" si="6">SUM(H24:H25)</f>
        <v>0</v>
      </c>
      <c r="I23" s="16">
        <f t="shared" si="6"/>
        <v>0</v>
      </c>
      <c r="J23" s="16">
        <f t="shared" si="6"/>
        <v>0</v>
      </c>
      <c r="K23" s="16">
        <f t="shared" si="6"/>
        <v>0</v>
      </c>
      <c r="L23" s="16">
        <f t="shared" si="6"/>
        <v>0</v>
      </c>
      <c r="M23" s="16">
        <f t="shared" si="6"/>
        <v>0</v>
      </c>
      <c r="N23" s="16">
        <f t="shared" si="6"/>
        <v>0</v>
      </c>
      <c r="O23" s="16">
        <f t="shared" si="6"/>
        <v>0</v>
      </c>
      <c r="P23" s="16">
        <f t="shared" si="6"/>
        <v>0</v>
      </c>
      <c r="Q23" s="16">
        <f t="shared" si="6"/>
        <v>0</v>
      </c>
      <c r="R23" s="124">
        <f t="shared" si="6"/>
        <v>0</v>
      </c>
    </row>
    <row r="24" spans="1:18" ht="23.1" customHeight="1">
      <c r="A24" s="242" t="s">
        <v>0</v>
      </c>
      <c r="B24" s="243"/>
      <c r="C24" s="212"/>
      <c r="D24" s="18" t="s">
        <v>16</v>
      </c>
      <c r="E24" s="19">
        <f>SUM(G24:R24)</f>
        <v>0</v>
      </c>
      <c r="F24" s="18" t="s">
        <v>16</v>
      </c>
      <c r="G24" s="20"/>
      <c r="H24" s="20"/>
      <c r="I24" s="20"/>
      <c r="J24" s="20"/>
      <c r="K24" s="20"/>
      <c r="L24" s="21"/>
      <c r="M24" s="21"/>
      <c r="N24" s="21"/>
      <c r="O24" s="21"/>
      <c r="P24" s="20"/>
      <c r="Q24" s="21"/>
      <c r="R24" s="22"/>
    </row>
    <row r="25" spans="1:18" ht="23.1" customHeight="1" thickBot="1">
      <c r="A25" s="234" t="s">
        <v>1</v>
      </c>
      <c r="B25" s="235"/>
      <c r="C25" s="213"/>
      <c r="D25" s="23" t="s">
        <v>16</v>
      </c>
      <c r="E25" s="23" t="s">
        <v>16</v>
      </c>
      <c r="F25" s="24">
        <f>SUM(G25:R25)</f>
        <v>0</v>
      </c>
      <c r="G25" s="25"/>
      <c r="H25" s="25"/>
      <c r="I25" s="25"/>
      <c r="J25" s="25"/>
      <c r="K25" s="25"/>
      <c r="L25" s="26"/>
      <c r="M25" s="26"/>
      <c r="N25" s="26"/>
      <c r="O25" s="26"/>
      <c r="P25" s="25"/>
      <c r="Q25" s="26"/>
      <c r="R25" s="27"/>
    </row>
    <row r="26" spans="1:18" ht="23.1" customHeight="1">
      <c r="A26" s="114" t="s">
        <v>198</v>
      </c>
      <c r="B26" s="129" t="s">
        <v>238</v>
      </c>
      <c r="C26" s="211"/>
      <c r="D26" s="16">
        <f>E27+F28</f>
        <v>0</v>
      </c>
      <c r="E26" s="17" t="s">
        <v>16</v>
      </c>
      <c r="F26" s="17" t="s">
        <v>16</v>
      </c>
      <c r="G26" s="16">
        <f>SUM(G27:G28)</f>
        <v>0</v>
      </c>
      <c r="H26" s="16">
        <f t="shared" ref="H26:R26" si="7">SUM(H27:H28)</f>
        <v>0</v>
      </c>
      <c r="I26" s="16">
        <f t="shared" si="7"/>
        <v>0</v>
      </c>
      <c r="J26" s="16">
        <f t="shared" si="7"/>
        <v>0</v>
      </c>
      <c r="K26" s="16">
        <f t="shared" si="7"/>
        <v>0</v>
      </c>
      <c r="L26" s="16">
        <f t="shared" si="7"/>
        <v>0</v>
      </c>
      <c r="M26" s="16">
        <f t="shared" si="7"/>
        <v>0</v>
      </c>
      <c r="N26" s="16">
        <f t="shared" si="7"/>
        <v>0</v>
      </c>
      <c r="O26" s="16">
        <f t="shared" si="7"/>
        <v>0</v>
      </c>
      <c r="P26" s="16">
        <f t="shared" si="7"/>
        <v>0</v>
      </c>
      <c r="Q26" s="16">
        <f t="shared" si="7"/>
        <v>0</v>
      </c>
      <c r="R26" s="124">
        <f t="shared" si="7"/>
        <v>0</v>
      </c>
    </row>
    <row r="27" spans="1:18" ht="23.1" customHeight="1">
      <c r="A27" s="242" t="s">
        <v>0</v>
      </c>
      <c r="B27" s="243"/>
      <c r="C27" s="212"/>
      <c r="D27" s="18" t="s">
        <v>16</v>
      </c>
      <c r="E27" s="19">
        <f>SUM(G27:R27)</f>
        <v>0</v>
      </c>
      <c r="F27" s="18" t="s">
        <v>16</v>
      </c>
      <c r="G27" s="20"/>
      <c r="H27" s="20"/>
      <c r="I27" s="20"/>
      <c r="J27" s="20"/>
      <c r="K27" s="20"/>
      <c r="L27" s="21"/>
      <c r="M27" s="21"/>
      <c r="N27" s="21"/>
      <c r="O27" s="21"/>
      <c r="P27" s="20"/>
      <c r="Q27" s="21"/>
      <c r="R27" s="22"/>
    </row>
    <row r="28" spans="1:18" ht="23.1" customHeight="1" thickBot="1">
      <c r="A28" s="234" t="s">
        <v>1</v>
      </c>
      <c r="B28" s="235"/>
      <c r="C28" s="213"/>
      <c r="D28" s="23" t="s">
        <v>16</v>
      </c>
      <c r="E28" s="23" t="s">
        <v>16</v>
      </c>
      <c r="F28" s="24">
        <f>SUM(G28:R28)</f>
        <v>0</v>
      </c>
      <c r="G28" s="25"/>
      <c r="H28" s="25"/>
      <c r="I28" s="25"/>
      <c r="J28" s="25"/>
      <c r="K28" s="25"/>
      <c r="L28" s="26"/>
      <c r="M28" s="26"/>
      <c r="N28" s="26"/>
      <c r="O28" s="26"/>
      <c r="P28" s="25"/>
      <c r="Q28" s="26"/>
      <c r="R28" s="27"/>
    </row>
    <row r="29" spans="1:18" ht="23.1" customHeight="1">
      <c r="A29" s="114" t="s">
        <v>199</v>
      </c>
      <c r="B29" s="129" t="s">
        <v>238</v>
      </c>
      <c r="C29" s="211"/>
      <c r="D29" s="16">
        <f>E30+F31</f>
        <v>0</v>
      </c>
      <c r="E29" s="17" t="s">
        <v>16</v>
      </c>
      <c r="F29" s="17" t="s">
        <v>16</v>
      </c>
      <c r="G29" s="16">
        <f>SUM(G30:G31)</f>
        <v>0</v>
      </c>
      <c r="H29" s="16">
        <f t="shared" ref="H29:R29" si="8">SUM(H30:H31)</f>
        <v>0</v>
      </c>
      <c r="I29" s="16">
        <f t="shared" si="8"/>
        <v>0</v>
      </c>
      <c r="J29" s="16">
        <f t="shared" si="8"/>
        <v>0</v>
      </c>
      <c r="K29" s="16">
        <f t="shared" si="8"/>
        <v>0</v>
      </c>
      <c r="L29" s="16">
        <f t="shared" si="8"/>
        <v>0</v>
      </c>
      <c r="M29" s="16">
        <f t="shared" si="8"/>
        <v>0</v>
      </c>
      <c r="N29" s="16">
        <f t="shared" si="8"/>
        <v>0</v>
      </c>
      <c r="O29" s="16">
        <f t="shared" si="8"/>
        <v>0</v>
      </c>
      <c r="P29" s="16">
        <f t="shared" si="8"/>
        <v>0</v>
      </c>
      <c r="Q29" s="16">
        <f t="shared" si="8"/>
        <v>0</v>
      </c>
      <c r="R29" s="124">
        <f t="shared" si="8"/>
        <v>0</v>
      </c>
    </row>
    <row r="30" spans="1:18" ht="23.1" customHeight="1">
      <c r="A30" s="242" t="s">
        <v>0</v>
      </c>
      <c r="B30" s="243"/>
      <c r="C30" s="212"/>
      <c r="D30" s="18" t="s">
        <v>16</v>
      </c>
      <c r="E30" s="19">
        <f>SUM(G30:R30)</f>
        <v>0</v>
      </c>
      <c r="F30" s="18" t="s">
        <v>16</v>
      </c>
      <c r="G30" s="20"/>
      <c r="H30" s="20"/>
      <c r="I30" s="20"/>
      <c r="J30" s="20"/>
      <c r="K30" s="20"/>
      <c r="L30" s="21"/>
      <c r="M30" s="21"/>
      <c r="N30" s="21"/>
      <c r="O30" s="21"/>
      <c r="P30" s="20"/>
      <c r="Q30" s="21"/>
      <c r="R30" s="22"/>
    </row>
    <row r="31" spans="1:18" ht="23.1" customHeight="1" thickBot="1">
      <c r="A31" s="234" t="s">
        <v>1</v>
      </c>
      <c r="B31" s="235"/>
      <c r="C31" s="213"/>
      <c r="D31" s="23" t="s">
        <v>16</v>
      </c>
      <c r="E31" s="23" t="s">
        <v>16</v>
      </c>
      <c r="F31" s="24">
        <f>SUM(G31:R31)</f>
        <v>0</v>
      </c>
      <c r="G31" s="25"/>
      <c r="H31" s="25"/>
      <c r="I31" s="25"/>
      <c r="J31" s="25"/>
      <c r="K31" s="25"/>
      <c r="L31" s="26"/>
      <c r="M31" s="26"/>
      <c r="N31" s="26"/>
      <c r="O31" s="26"/>
      <c r="P31" s="25"/>
      <c r="Q31" s="26"/>
      <c r="R31" s="27"/>
    </row>
    <row r="32" spans="1:18" ht="22.9" customHeight="1">
      <c r="A32" s="114" t="s">
        <v>200</v>
      </c>
      <c r="B32" s="129" t="s">
        <v>238</v>
      </c>
      <c r="C32" s="211"/>
      <c r="D32" s="16">
        <f>E33+F34</f>
        <v>0</v>
      </c>
      <c r="E32" s="17" t="s">
        <v>16</v>
      </c>
      <c r="F32" s="17" t="s">
        <v>16</v>
      </c>
      <c r="G32" s="16">
        <f>SUM(G33:G34)</f>
        <v>0</v>
      </c>
      <c r="H32" s="16">
        <f t="shared" ref="H32:R32" si="9">SUM(H33:H34)</f>
        <v>0</v>
      </c>
      <c r="I32" s="16">
        <f t="shared" si="9"/>
        <v>0</v>
      </c>
      <c r="J32" s="16">
        <f t="shared" si="9"/>
        <v>0</v>
      </c>
      <c r="K32" s="16">
        <f t="shared" si="9"/>
        <v>0</v>
      </c>
      <c r="L32" s="16">
        <f t="shared" si="9"/>
        <v>0</v>
      </c>
      <c r="M32" s="16">
        <f t="shared" si="9"/>
        <v>0</v>
      </c>
      <c r="N32" s="16">
        <f t="shared" si="9"/>
        <v>0</v>
      </c>
      <c r="O32" s="16">
        <f t="shared" si="9"/>
        <v>0</v>
      </c>
      <c r="P32" s="16">
        <f t="shared" si="9"/>
        <v>0</v>
      </c>
      <c r="Q32" s="16">
        <f t="shared" si="9"/>
        <v>0</v>
      </c>
      <c r="R32" s="124">
        <f t="shared" si="9"/>
        <v>0</v>
      </c>
    </row>
    <row r="33" spans="1:18" ht="23.1" customHeight="1">
      <c r="A33" s="242" t="s">
        <v>0</v>
      </c>
      <c r="B33" s="243"/>
      <c r="C33" s="212"/>
      <c r="D33" s="18" t="s">
        <v>16</v>
      </c>
      <c r="E33" s="19">
        <f>SUM(G33:R33)</f>
        <v>0</v>
      </c>
      <c r="F33" s="18" t="s">
        <v>16</v>
      </c>
      <c r="G33" s="20"/>
      <c r="H33" s="20"/>
      <c r="I33" s="20"/>
      <c r="J33" s="20"/>
      <c r="K33" s="20"/>
      <c r="L33" s="21"/>
      <c r="M33" s="21"/>
      <c r="N33" s="21"/>
      <c r="O33" s="21"/>
      <c r="P33" s="20"/>
      <c r="Q33" s="21"/>
      <c r="R33" s="22"/>
    </row>
    <row r="34" spans="1:18" ht="23.1" customHeight="1" thickBot="1">
      <c r="A34" s="234" t="s">
        <v>1</v>
      </c>
      <c r="B34" s="235"/>
      <c r="C34" s="213"/>
      <c r="D34" s="23" t="s">
        <v>16</v>
      </c>
      <c r="E34" s="23" t="s">
        <v>16</v>
      </c>
      <c r="F34" s="24">
        <f>SUM(G34:R34)</f>
        <v>0</v>
      </c>
      <c r="G34" s="25"/>
      <c r="H34" s="25"/>
      <c r="I34" s="25"/>
      <c r="J34" s="25"/>
      <c r="K34" s="25"/>
      <c r="L34" s="26"/>
      <c r="M34" s="26"/>
      <c r="N34" s="26"/>
      <c r="O34" s="26"/>
      <c r="P34" s="25"/>
      <c r="Q34" s="26"/>
      <c r="R34" s="27"/>
    </row>
    <row r="35" spans="1:18" ht="23.1" customHeight="1">
      <c r="A35" s="114" t="s">
        <v>201</v>
      </c>
      <c r="B35" s="129" t="s">
        <v>238</v>
      </c>
      <c r="C35" s="211"/>
      <c r="D35" s="16">
        <f>E36+F37</f>
        <v>0</v>
      </c>
      <c r="E35" s="17" t="s">
        <v>16</v>
      </c>
      <c r="F35" s="17" t="s">
        <v>16</v>
      </c>
      <c r="G35" s="16">
        <f>SUM(G36:G37)</f>
        <v>0</v>
      </c>
      <c r="H35" s="16">
        <f t="shared" ref="H35:R35" si="10">SUM(H36:H37)</f>
        <v>0</v>
      </c>
      <c r="I35" s="16">
        <f t="shared" si="10"/>
        <v>0</v>
      </c>
      <c r="J35" s="16">
        <f t="shared" si="10"/>
        <v>0</v>
      </c>
      <c r="K35" s="16">
        <f t="shared" si="10"/>
        <v>0</v>
      </c>
      <c r="L35" s="16">
        <f t="shared" si="10"/>
        <v>0</v>
      </c>
      <c r="M35" s="16">
        <f t="shared" si="10"/>
        <v>0</v>
      </c>
      <c r="N35" s="16">
        <f t="shared" si="10"/>
        <v>0</v>
      </c>
      <c r="O35" s="16">
        <f t="shared" si="10"/>
        <v>0</v>
      </c>
      <c r="P35" s="16">
        <f t="shared" si="10"/>
        <v>0</v>
      </c>
      <c r="Q35" s="16">
        <f t="shared" si="10"/>
        <v>0</v>
      </c>
      <c r="R35" s="124">
        <f t="shared" si="10"/>
        <v>0</v>
      </c>
    </row>
    <row r="36" spans="1:18" ht="23.1" customHeight="1">
      <c r="A36" s="242" t="s">
        <v>0</v>
      </c>
      <c r="B36" s="243"/>
      <c r="C36" s="212"/>
      <c r="D36" s="18" t="s">
        <v>16</v>
      </c>
      <c r="E36" s="19">
        <f>SUM(G36:R36)</f>
        <v>0</v>
      </c>
      <c r="F36" s="18" t="s">
        <v>16</v>
      </c>
      <c r="G36" s="20"/>
      <c r="H36" s="20"/>
      <c r="I36" s="20"/>
      <c r="J36" s="20"/>
      <c r="K36" s="20"/>
      <c r="L36" s="21"/>
      <c r="M36" s="21"/>
      <c r="N36" s="21"/>
      <c r="O36" s="21"/>
      <c r="P36" s="20"/>
      <c r="Q36" s="21"/>
      <c r="R36" s="22"/>
    </row>
    <row r="37" spans="1:18" ht="23.1" customHeight="1" thickBot="1">
      <c r="A37" s="234" t="s">
        <v>1</v>
      </c>
      <c r="B37" s="235"/>
      <c r="C37" s="213"/>
      <c r="D37" s="23" t="s">
        <v>16</v>
      </c>
      <c r="E37" s="23" t="s">
        <v>16</v>
      </c>
      <c r="F37" s="24">
        <f>SUM(G37:R37)</f>
        <v>0</v>
      </c>
      <c r="G37" s="25"/>
      <c r="H37" s="25"/>
      <c r="I37" s="25"/>
      <c r="J37" s="25"/>
      <c r="K37" s="25"/>
      <c r="L37" s="26"/>
      <c r="M37" s="26"/>
      <c r="N37" s="26"/>
      <c r="O37" s="26"/>
      <c r="P37" s="25"/>
      <c r="Q37" s="26"/>
      <c r="R37" s="27"/>
    </row>
    <row r="38" spans="1:18" ht="23.1" customHeight="1">
      <c r="A38" s="114" t="s">
        <v>202</v>
      </c>
      <c r="B38" s="129" t="s">
        <v>238</v>
      </c>
      <c r="C38" s="211"/>
      <c r="D38" s="16">
        <f>E39+F40</f>
        <v>0</v>
      </c>
      <c r="E38" s="17" t="s">
        <v>16</v>
      </c>
      <c r="F38" s="17" t="s">
        <v>16</v>
      </c>
      <c r="G38" s="16">
        <f>SUM(G39:G40)</f>
        <v>0</v>
      </c>
      <c r="H38" s="16">
        <f t="shared" ref="H38:R38" si="11">SUM(H39:H40)</f>
        <v>0</v>
      </c>
      <c r="I38" s="16">
        <f t="shared" si="11"/>
        <v>0</v>
      </c>
      <c r="J38" s="16">
        <f t="shared" si="11"/>
        <v>0</v>
      </c>
      <c r="K38" s="16">
        <f t="shared" si="11"/>
        <v>0</v>
      </c>
      <c r="L38" s="16">
        <f t="shared" si="11"/>
        <v>0</v>
      </c>
      <c r="M38" s="16">
        <f t="shared" si="11"/>
        <v>0</v>
      </c>
      <c r="N38" s="16">
        <f t="shared" si="11"/>
        <v>0</v>
      </c>
      <c r="O38" s="16">
        <f t="shared" si="11"/>
        <v>0</v>
      </c>
      <c r="P38" s="16">
        <f t="shared" si="11"/>
        <v>0</v>
      </c>
      <c r="Q38" s="16">
        <f t="shared" si="11"/>
        <v>0</v>
      </c>
      <c r="R38" s="124">
        <f t="shared" si="11"/>
        <v>0</v>
      </c>
    </row>
    <row r="39" spans="1:18" ht="23.1" customHeight="1">
      <c r="A39" s="242" t="s">
        <v>0</v>
      </c>
      <c r="B39" s="243"/>
      <c r="C39" s="212"/>
      <c r="D39" s="18" t="s">
        <v>16</v>
      </c>
      <c r="E39" s="19">
        <f>SUM(G39:R39)</f>
        <v>0</v>
      </c>
      <c r="F39" s="18" t="s">
        <v>16</v>
      </c>
      <c r="G39" s="20"/>
      <c r="H39" s="20"/>
      <c r="I39" s="20"/>
      <c r="J39" s="20"/>
      <c r="K39" s="20"/>
      <c r="L39" s="21"/>
      <c r="M39" s="21"/>
      <c r="N39" s="21"/>
      <c r="O39" s="21"/>
      <c r="P39" s="20"/>
      <c r="Q39" s="21"/>
      <c r="R39" s="22"/>
    </row>
    <row r="40" spans="1:18" ht="23.1" customHeight="1" thickBot="1">
      <c r="A40" s="234" t="s">
        <v>1</v>
      </c>
      <c r="B40" s="235"/>
      <c r="C40" s="213"/>
      <c r="D40" s="23" t="s">
        <v>16</v>
      </c>
      <c r="E40" s="23" t="s">
        <v>16</v>
      </c>
      <c r="F40" s="24">
        <f>SUM(G40:R40)</f>
        <v>0</v>
      </c>
      <c r="G40" s="25"/>
      <c r="H40" s="25"/>
      <c r="I40" s="25"/>
      <c r="J40" s="25"/>
      <c r="K40" s="25"/>
      <c r="L40" s="26"/>
      <c r="M40" s="26"/>
      <c r="N40" s="26"/>
      <c r="O40" s="26"/>
      <c r="P40" s="25"/>
      <c r="Q40" s="26"/>
      <c r="R40" s="27"/>
    </row>
    <row r="41" spans="1:18" ht="45.75" customHeight="1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23.25" customHeight="1">
      <c r="B42" s="30" t="s">
        <v>44</v>
      </c>
      <c r="C42" s="121">
        <f>'DANE ZBIORCZO'!B25</f>
        <v>43881</v>
      </c>
      <c r="D42" s="136"/>
      <c r="E42" s="28"/>
      <c r="F42" s="28"/>
      <c r="G42" s="118"/>
      <c r="H42" s="118"/>
      <c r="I42" s="134"/>
      <c r="J42" s="134"/>
      <c r="K42" s="244" t="str">
        <f>'DANE ZBIORCZO'!C34</f>
        <v>Tadeusz Goc</v>
      </c>
      <c r="L42" s="244"/>
      <c r="O42" s="28"/>
      <c r="P42" s="28"/>
      <c r="Q42" s="28"/>
      <c r="R42" s="28"/>
    </row>
    <row r="43" spans="1:18" ht="23.25" customHeight="1">
      <c r="B43" s="31" t="s">
        <v>45</v>
      </c>
      <c r="C43" s="253" t="str">
        <f>'DANE ZBIORCZO'!B26</f>
        <v>Renata Janczura</v>
      </c>
      <c r="D43" s="254"/>
      <c r="E43" s="28"/>
      <c r="F43" s="28"/>
      <c r="G43" s="84"/>
      <c r="H43" s="84"/>
      <c r="I43" s="33"/>
      <c r="J43" s="33"/>
      <c r="K43" s="245" t="s">
        <v>46</v>
      </c>
      <c r="L43" s="245"/>
      <c r="O43" s="28"/>
      <c r="P43" s="28"/>
      <c r="Q43" s="28"/>
      <c r="R43" s="28"/>
    </row>
    <row r="44" spans="1:18" ht="23.25" customHeight="1">
      <c r="B44" s="30" t="s">
        <v>47</v>
      </c>
      <c r="C44" s="253" t="str">
        <f>'DANE ZBIORCZO'!B27</f>
        <v>77/404 93 28</v>
      </c>
      <c r="D44" s="254"/>
      <c r="E44" s="28"/>
      <c r="F44" s="28"/>
      <c r="G44" s="4"/>
      <c r="H44" s="4"/>
      <c r="K44" s="246" t="s">
        <v>48</v>
      </c>
      <c r="L44" s="246"/>
      <c r="O44" s="28"/>
      <c r="P44" s="28"/>
      <c r="Q44" s="28"/>
      <c r="R44" s="28"/>
    </row>
    <row r="45" spans="1:18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23.45" customHeight="1">
      <c r="B46" s="2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ht="23.45" customHeight="1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ht="23.45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2:18" ht="23.4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2:18" ht="23.4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2:18" ht="23.4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2:18" ht="57.6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2:18" ht="19.899999999999999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2:18" ht="22.1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2:18" ht="49.1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2:18" ht="61.5" customHeight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2:18" ht="19.899999999999999" customHeight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2:18" ht="22.15" customHeight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2:18" ht="127.9" customHeight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2:18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2:18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2:18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2:18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</sheetData>
  <customSheetViews>
    <customSheetView guid="{31B10AD8-2888-4240-B827-0BF9A6B58318}" scale="70">
      <selection sqref="A1:IV65536"/>
      <pageMargins left="0.35433070866141736" right="0.23622047244094491" top="0.23622047244094491" bottom="3.937007874015748E-2" header="0" footer="0"/>
      <pageSetup paperSize="9" scale="49" pageOrder="overThenDown" orientation="landscape" blackAndWhite="1" r:id="rId1"/>
      <headerFooter alignWithMargins="0"/>
    </customSheetView>
  </customSheetViews>
  <mergeCells count="49">
    <mergeCell ref="B1:R1"/>
    <mergeCell ref="G2:H2"/>
    <mergeCell ref="A3:C3"/>
    <mergeCell ref="A7:R7"/>
    <mergeCell ref="A8:C8"/>
    <mergeCell ref="E3:I3"/>
    <mergeCell ref="A4:B5"/>
    <mergeCell ref="C4:C5"/>
    <mergeCell ref="D4:F5"/>
    <mergeCell ref="G4:R4"/>
    <mergeCell ref="A6:B6"/>
    <mergeCell ref="D6:F6"/>
    <mergeCell ref="C11:C13"/>
    <mergeCell ref="A12:B12"/>
    <mergeCell ref="A13:B13"/>
    <mergeCell ref="A10:C10"/>
    <mergeCell ref="A9:C9"/>
    <mergeCell ref="C14:C16"/>
    <mergeCell ref="A15:B15"/>
    <mergeCell ref="A16:B16"/>
    <mergeCell ref="C17:C19"/>
    <mergeCell ref="A18:B18"/>
    <mergeCell ref="A19:B19"/>
    <mergeCell ref="C20:C22"/>
    <mergeCell ref="A21:B21"/>
    <mergeCell ref="A22:B22"/>
    <mergeCell ref="A34:B34"/>
    <mergeCell ref="C23:C25"/>
    <mergeCell ref="A24:B24"/>
    <mergeCell ref="A25:B25"/>
    <mergeCell ref="C26:C28"/>
    <mergeCell ref="A27:B27"/>
    <mergeCell ref="A28:B28"/>
    <mergeCell ref="C29:C31"/>
    <mergeCell ref="A30:B30"/>
    <mergeCell ref="A31:B31"/>
    <mergeCell ref="C32:C34"/>
    <mergeCell ref="A33:B33"/>
    <mergeCell ref="C35:C37"/>
    <mergeCell ref="A36:B36"/>
    <mergeCell ref="A37:B37"/>
    <mergeCell ref="C38:C40"/>
    <mergeCell ref="A39:B39"/>
    <mergeCell ref="A40:B40"/>
    <mergeCell ref="K42:L42"/>
    <mergeCell ref="C43:D43"/>
    <mergeCell ref="K43:L43"/>
    <mergeCell ref="C44:D44"/>
    <mergeCell ref="K44:L44"/>
  </mergeCells>
  <phoneticPr fontId="1" type="noConversion"/>
  <dataValidations count="2">
    <dataValidation type="decimal" operator="greaterThanOrEqual" allowBlank="1" showErrorMessage="1" errorTitle="Uwaga" error="Wpisz liczbę bez kropek i spacji" sqref="G11:R40" xr:uid="{00000000-0002-0000-0400-000000000000}">
      <formula1>0</formula1>
    </dataValidation>
    <dataValidation type="list" allowBlank="1" showInputMessage="1" showErrorMessage="1" errorTitle="Niedozwolone" error="Wypełnij tylko białe pola." sqref="D12:D13 E10 E8:F8 F9 E13 E11:F11 F12 D9:D10 E14:F14 D15:D16 E17:F17 E16 F15 D18:D19 E20:F20 E19 F18 D21:D22 E23:F23 E22 F21 E28 E26:F26 F27 D27:D28 E31 E29:F29 F30 D30:D31 E34 E32:F32 F33 D33:D34 E37 E35:F35 F36 D36:D37 E40 E38:F38 F39 D39:D40 D24:D25 E25 F24" xr:uid="{00000000-0002-0000-0400-000001000000}">
      <formula1>$S$1</formula1>
    </dataValidation>
  </dataValidations>
  <pageMargins left="0.35433070866141736" right="0.23622047244094491" top="0.23622047244094491" bottom="3.937007874015748E-2" header="0" footer="0"/>
  <pageSetup paperSize="9" scale="49" pageOrder="overThenDown" orientation="landscape" blackAndWhite="1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S63"/>
  <sheetViews>
    <sheetView zoomScale="70" zoomScaleNormal="70" workbookViewId="0"/>
  </sheetViews>
  <sheetFormatPr defaultColWidth="8.85546875" defaultRowHeight="12.75"/>
  <cols>
    <col min="1" max="1" width="3.42578125" style="29" bestFit="1" customWidth="1"/>
    <col min="2" max="2" width="38.85546875" style="7" customWidth="1"/>
    <col min="3" max="3" width="34.5703125" style="7" customWidth="1"/>
    <col min="4" max="6" width="16.7109375" style="7" customWidth="1"/>
    <col min="7" max="18" width="15.7109375" style="7" customWidth="1"/>
    <col min="19" max="19" width="11" style="7" customWidth="1"/>
    <col min="20" max="16384" width="8.85546875" style="7"/>
  </cols>
  <sheetData>
    <row r="1" spans="1:19" ht="15.75">
      <c r="B1" s="214" t="s">
        <v>245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7" t="s">
        <v>16</v>
      </c>
    </row>
    <row r="2" spans="1:19" ht="39" customHeight="1" thickBot="1">
      <c r="B2" s="89"/>
      <c r="C2" s="89"/>
      <c r="D2" s="89"/>
      <c r="E2" s="89"/>
      <c r="F2" s="89"/>
      <c r="G2" s="219" t="s">
        <v>114</v>
      </c>
      <c r="H2" s="219"/>
      <c r="I2" s="88" t="str">
        <f>'DANE ZBIORCZO'!B6</f>
        <v>31.12.2019 r.</v>
      </c>
      <c r="J2" s="89"/>
      <c r="K2" s="89"/>
      <c r="L2" s="89"/>
      <c r="M2" s="89"/>
      <c r="N2" s="89"/>
      <c r="O2" s="89"/>
      <c r="P2" s="89"/>
      <c r="Q2" s="89"/>
      <c r="R2" s="89"/>
      <c r="S2" s="87"/>
    </row>
    <row r="3" spans="1:19" ht="18.75" thickBot="1">
      <c r="A3" s="220" t="s">
        <v>77</v>
      </c>
      <c r="B3" s="221"/>
      <c r="C3" s="222"/>
      <c r="D3" s="115">
        <v>1611053</v>
      </c>
      <c r="E3" s="249" t="s">
        <v>185</v>
      </c>
      <c r="F3" s="250"/>
      <c r="G3" s="250"/>
      <c r="H3" s="250"/>
      <c r="I3" s="250"/>
      <c r="J3" s="8"/>
      <c r="K3" s="8"/>
      <c r="L3" s="8"/>
      <c r="M3" s="8"/>
      <c r="N3" s="8"/>
      <c r="O3" s="8"/>
      <c r="P3" s="8"/>
      <c r="Q3" s="8"/>
    </row>
    <row r="4" spans="1:19" ht="21" customHeight="1" thickBot="1">
      <c r="A4" s="223" t="s">
        <v>246</v>
      </c>
      <c r="B4" s="224"/>
      <c r="C4" s="217" t="s">
        <v>67</v>
      </c>
      <c r="D4" s="227" t="str">
        <f>"niespłacone zobowiązania 
na dzień "&amp;TEXT('DANE ZBIORCZO'!B6,"dd.mm.rrrr")&amp;" r. (4+5+6+…+15)"</f>
        <v>niespłacone zobowiązania 
na dzień 31.12.2019 r. r. (4+5+6+…+15)</v>
      </c>
      <c r="E4" s="228"/>
      <c r="F4" s="229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6"/>
    </row>
    <row r="5" spans="1:19" ht="69" customHeight="1" thickBot="1">
      <c r="A5" s="225"/>
      <c r="B5" s="226"/>
      <c r="C5" s="218"/>
      <c r="D5" s="230"/>
      <c r="E5" s="231"/>
      <c r="F5" s="232"/>
      <c r="G5" s="126" t="s">
        <v>4</v>
      </c>
      <c r="H5" s="127" t="s">
        <v>5</v>
      </c>
      <c r="I5" s="126" t="s">
        <v>6</v>
      </c>
      <c r="J5" s="127" t="s">
        <v>7</v>
      </c>
      <c r="K5" s="126" t="s">
        <v>8</v>
      </c>
      <c r="L5" s="127" t="s">
        <v>9</v>
      </c>
      <c r="M5" s="126" t="s">
        <v>10</v>
      </c>
      <c r="N5" s="127" t="s">
        <v>11</v>
      </c>
      <c r="O5" s="126" t="s">
        <v>12</v>
      </c>
      <c r="P5" s="127" t="s">
        <v>15</v>
      </c>
      <c r="Q5" s="126" t="s">
        <v>261</v>
      </c>
      <c r="R5" s="128" t="s">
        <v>274</v>
      </c>
    </row>
    <row r="6" spans="1:19" ht="9.75" customHeight="1" thickBot="1">
      <c r="A6" s="251">
        <v>1</v>
      </c>
      <c r="B6" s="204"/>
      <c r="C6" s="9">
        <v>2</v>
      </c>
      <c r="D6" s="200">
        <v>3</v>
      </c>
      <c r="E6" s="201"/>
      <c r="F6" s="202"/>
      <c r="G6" s="10">
        <v>4</v>
      </c>
      <c r="H6" s="11">
        <v>5</v>
      </c>
      <c r="I6" s="10">
        <v>6</v>
      </c>
      <c r="J6" s="10">
        <v>7</v>
      </c>
      <c r="K6" s="11">
        <v>8</v>
      </c>
      <c r="L6" s="10">
        <v>9</v>
      </c>
      <c r="M6" s="10">
        <v>10</v>
      </c>
      <c r="N6" s="11">
        <v>11</v>
      </c>
      <c r="O6" s="10">
        <v>12</v>
      </c>
      <c r="P6" s="10">
        <v>13</v>
      </c>
      <c r="Q6" s="11">
        <v>14</v>
      </c>
      <c r="R6" s="12">
        <v>15</v>
      </c>
    </row>
    <row r="7" spans="1:19" ht="30.75" customHeight="1" thickBot="1">
      <c r="A7" s="252" t="s">
        <v>113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7"/>
    </row>
    <row r="8" spans="1:19" ht="23.1" customHeight="1" thickBot="1">
      <c r="A8" s="208" t="s">
        <v>66</v>
      </c>
      <c r="B8" s="209"/>
      <c r="C8" s="210"/>
      <c r="D8" s="13">
        <f>SUM(D11:D65536)</f>
        <v>0</v>
      </c>
      <c r="E8" s="14" t="s">
        <v>16</v>
      </c>
      <c r="F8" s="14" t="s">
        <v>16</v>
      </c>
      <c r="G8" s="15">
        <f>SUM(G11,G14,G17,G20,G23,G26,G29,G32,G35,G38)</f>
        <v>0</v>
      </c>
      <c r="H8" s="15">
        <f t="shared" ref="H8:Q8" si="0">SUM(H11,H14,H17,H20,H23,H26,H29,H32,H35,H38)</f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0</v>
      </c>
      <c r="N8" s="15">
        <f t="shared" si="0"/>
        <v>0</v>
      </c>
      <c r="O8" s="15">
        <f t="shared" si="0"/>
        <v>0</v>
      </c>
      <c r="P8" s="152">
        <f t="shared" si="0"/>
        <v>0</v>
      </c>
      <c r="Q8" s="15">
        <f t="shared" si="0"/>
        <v>0</v>
      </c>
      <c r="R8" s="125">
        <f>SUM(R11,R14,R17,R20,R23,R26,R29,R32,R35,R38)</f>
        <v>0</v>
      </c>
    </row>
    <row r="9" spans="1:19" ht="23.1" customHeight="1" thickBot="1">
      <c r="A9" s="236" t="s">
        <v>2</v>
      </c>
      <c r="B9" s="237"/>
      <c r="C9" s="238"/>
      <c r="D9" s="14" t="s">
        <v>16</v>
      </c>
      <c r="E9" s="13">
        <f>SUM(E11:E65536)</f>
        <v>0</v>
      </c>
      <c r="F9" s="14" t="s">
        <v>16</v>
      </c>
      <c r="G9" s="15">
        <f t="shared" ref="G9:Q10" si="1">SUM(G12,G15,G18,G21,G24,G27,G30,G33,G36,G39)</f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>
        <f t="shared" si="1"/>
        <v>0</v>
      </c>
      <c r="M9" s="15">
        <f t="shared" si="1"/>
        <v>0</v>
      </c>
      <c r="N9" s="15">
        <f t="shared" si="1"/>
        <v>0</v>
      </c>
      <c r="O9" s="15">
        <f t="shared" si="1"/>
        <v>0</v>
      </c>
      <c r="P9" s="152">
        <f t="shared" si="1"/>
        <v>0</v>
      </c>
      <c r="Q9" s="15">
        <f t="shared" si="1"/>
        <v>0</v>
      </c>
      <c r="R9" s="125">
        <f>SUM(R12,R15,R18,R21,R24,R27,R30,R33,R36,R39)</f>
        <v>0</v>
      </c>
    </row>
    <row r="10" spans="1:19" ht="23.1" customHeight="1" thickBot="1">
      <c r="A10" s="239" t="s">
        <v>3</v>
      </c>
      <c r="B10" s="240"/>
      <c r="C10" s="241"/>
      <c r="D10" s="14" t="s">
        <v>16</v>
      </c>
      <c r="E10" s="14" t="s">
        <v>16</v>
      </c>
      <c r="F10" s="13">
        <f>SUM(F11:F65536)</f>
        <v>0</v>
      </c>
      <c r="G10" s="15">
        <f t="shared" si="1"/>
        <v>0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  <c r="L10" s="15">
        <f t="shared" si="1"/>
        <v>0</v>
      </c>
      <c r="M10" s="15">
        <f t="shared" si="1"/>
        <v>0</v>
      </c>
      <c r="N10" s="15">
        <f t="shared" si="1"/>
        <v>0</v>
      </c>
      <c r="O10" s="15">
        <f t="shared" si="1"/>
        <v>0</v>
      </c>
      <c r="P10" s="152">
        <f t="shared" si="1"/>
        <v>0</v>
      </c>
      <c r="Q10" s="15">
        <f t="shared" si="1"/>
        <v>0</v>
      </c>
      <c r="R10" s="125">
        <f>SUM(R13,R16,R19,R22,R25,R28,R31,R34,R37,R40)</f>
        <v>0</v>
      </c>
    </row>
    <row r="11" spans="1:19" ht="23.1" customHeight="1">
      <c r="A11" s="114" t="s">
        <v>193</v>
      </c>
      <c r="B11" s="129" t="s">
        <v>238</v>
      </c>
      <c r="C11" s="211"/>
      <c r="D11" s="16">
        <f>E12+F13</f>
        <v>0</v>
      </c>
      <c r="E11" s="17" t="s">
        <v>16</v>
      </c>
      <c r="F11" s="17" t="s">
        <v>16</v>
      </c>
      <c r="G11" s="16">
        <f>SUM(G12:G13)</f>
        <v>0</v>
      </c>
      <c r="H11" s="16">
        <f t="shared" ref="H11:Q11" si="2">SUM(H12:H13)</f>
        <v>0</v>
      </c>
      <c r="I11" s="16">
        <f t="shared" si="2"/>
        <v>0</v>
      </c>
      <c r="J11" s="16">
        <f t="shared" si="2"/>
        <v>0</v>
      </c>
      <c r="K11" s="16">
        <f t="shared" si="2"/>
        <v>0</v>
      </c>
      <c r="L11" s="16">
        <f t="shared" si="2"/>
        <v>0</v>
      </c>
      <c r="M11" s="16">
        <f t="shared" si="2"/>
        <v>0</v>
      </c>
      <c r="N11" s="16">
        <f t="shared" si="2"/>
        <v>0</v>
      </c>
      <c r="O11" s="16">
        <f t="shared" si="2"/>
        <v>0</v>
      </c>
      <c r="P11" s="16">
        <f t="shared" si="2"/>
        <v>0</v>
      </c>
      <c r="Q11" s="16">
        <f t="shared" si="2"/>
        <v>0</v>
      </c>
      <c r="R11" s="124">
        <f>SUM(R12:R13)</f>
        <v>0</v>
      </c>
    </row>
    <row r="12" spans="1:19" ht="23.1" customHeight="1">
      <c r="A12" s="242" t="s">
        <v>0</v>
      </c>
      <c r="B12" s="243"/>
      <c r="C12" s="212"/>
      <c r="D12" s="18" t="s">
        <v>16</v>
      </c>
      <c r="E12" s="19">
        <f>SUM(G12:R12)</f>
        <v>0</v>
      </c>
      <c r="F12" s="18" t="s">
        <v>16</v>
      </c>
      <c r="G12" s="20"/>
      <c r="H12" s="20"/>
      <c r="I12" s="20"/>
      <c r="J12" s="20"/>
      <c r="K12" s="20"/>
      <c r="L12" s="21"/>
      <c r="M12" s="21"/>
      <c r="N12" s="21"/>
      <c r="O12" s="21"/>
      <c r="P12" s="20"/>
      <c r="Q12" s="21"/>
      <c r="R12" s="22"/>
    </row>
    <row r="13" spans="1:19" ht="23.1" customHeight="1" thickBot="1">
      <c r="A13" s="234" t="s">
        <v>1</v>
      </c>
      <c r="B13" s="235"/>
      <c r="C13" s="213"/>
      <c r="D13" s="23" t="s">
        <v>16</v>
      </c>
      <c r="E13" s="23" t="s">
        <v>16</v>
      </c>
      <c r="F13" s="24">
        <f>SUM(G13:R13)</f>
        <v>0</v>
      </c>
      <c r="G13" s="25"/>
      <c r="H13" s="25"/>
      <c r="I13" s="25"/>
      <c r="J13" s="25"/>
      <c r="K13" s="25"/>
      <c r="L13" s="26"/>
      <c r="M13" s="26"/>
      <c r="N13" s="26"/>
      <c r="O13" s="26"/>
      <c r="P13" s="25"/>
      <c r="Q13" s="26"/>
      <c r="R13" s="27"/>
    </row>
    <row r="14" spans="1:19" ht="23.1" customHeight="1">
      <c r="A14" s="114" t="s">
        <v>194</v>
      </c>
      <c r="B14" s="129" t="s">
        <v>238</v>
      </c>
      <c r="C14" s="211"/>
      <c r="D14" s="16">
        <f>E15+F16</f>
        <v>0</v>
      </c>
      <c r="E14" s="17" t="s">
        <v>16</v>
      </c>
      <c r="F14" s="17" t="s">
        <v>16</v>
      </c>
      <c r="G14" s="16">
        <f>SUM(G15:G16)</f>
        <v>0</v>
      </c>
      <c r="H14" s="16">
        <f t="shared" ref="H14:R14" si="3">SUM(H15:H16)</f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0</v>
      </c>
      <c r="R14" s="124">
        <f t="shared" si="3"/>
        <v>0</v>
      </c>
    </row>
    <row r="15" spans="1:19" ht="23.1" customHeight="1">
      <c r="A15" s="242" t="s">
        <v>0</v>
      </c>
      <c r="B15" s="243"/>
      <c r="C15" s="212"/>
      <c r="D15" s="18" t="s">
        <v>16</v>
      </c>
      <c r="E15" s="19">
        <f>SUM(G15:R15)</f>
        <v>0</v>
      </c>
      <c r="F15" s="18" t="s">
        <v>16</v>
      </c>
      <c r="G15" s="20"/>
      <c r="H15" s="20"/>
      <c r="I15" s="20"/>
      <c r="J15" s="20"/>
      <c r="K15" s="20"/>
      <c r="L15" s="21"/>
      <c r="M15" s="21"/>
      <c r="N15" s="21"/>
      <c r="O15" s="21"/>
      <c r="P15" s="20"/>
      <c r="Q15" s="21"/>
      <c r="R15" s="22"/>
    </row>
    <row r="16" spans="1:19" ht="23.1" customHeight="1" thickBot="1">
      <c r="A16" s="234" t="s">
        <v>1</v>
      </c>
      <c r="B16" s="235"/>
      <c r="C16" s="213"/>
      <c r="D16" s="23" t="s">
        <v>16</v>
      </c>
      <c r="E16" s="23" t="s">
        <v>16</v>
      </c>
      <c r="F16" s="24">
        <f>SUM(G16:R16)</f>
        <v>0</v>
      </c>
      <c r="G16" s="25"/>
      <c r="H16" s="25"/>
      <c r="I16" s="25"/>
      <c r="J16" s="25"/>
      <c r="K16" s="25"/>
      <c r="L16" s="26"/>
      <c r="M16" s="26"/>
      <c r="N16" s="26"/>
      <c r="O16" s="26"/>
      <c r="P16" s="25"/>
      <c r="Q16" s="26"/>
      <c r="R16" s="27"/>
    </row>
    <row r="17" spans="1:18" ht="23.1" customHeight="1">
      <c r="A17" s="114" t="s">
        <v>195</v>
      </c>
      <c r="B17" s="129" t="s">
        <v>238</v>
      </c>
      <c r="C17" s="211"/>
      <c r="D17" s="16">
        <f>E18+F19</f>
        <v>0</v>
      </c>
      <c r="E17" s="17" t="s">
        <v>16</v>
      </c>
      <c r="F17" s="17" t="s">
        <v>16</v>
      </c>
      <c r="G17" s="16">
        <f>SUM(G18:G19)</f>
        <v>0</v>
      </c>
      <c r="H17" s="16">
        <f t="shared" ref="H17:R17" si="4">SUM(H18:H19)</f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  <c r="P17" s="16">
        <f t="shared" si="4"/>
        <v>0</v>
      </c>
      <c r="Q17" s="16">
        <f t="shared" si="4"/>
        <v>0</v>
      </c>
      <c r="R17" s="124">
        <f t="shared" si="4"/>
        <v>0</v>
      </c>
    </row>
    <row r="18" spans="1:18" ht="23.1" customHeight="1">
      <c r="A18" s="247" t="s">
        <v>0</v>
      </c>
      <c r="B18" s="248"/>
      <c r="C18" s="212"/>
      <c r="D18" s="18" t="s">
        <v>16</v>
      </c>
      <c r="E18" s="19">
        <f>SUM(G18:R18)</f>
        <v>0</v>
      </c>
      <c r="F18" s="18" t="s">
        <v>16</v>
      </c>
      <c r="G18" s="20"/>
      <c r="H18" s="20"/>
      <c r="I18" s="20"/>
      <c r="J18" s="20"/>
      <c r="K18" s="20"/>
      <c r="L18" s="21"/>
      <c r="M18" s="21"/>
      <c r="N18" s="21"/>
      <c r="O18" s="21"/>
      <c r="P18" s="20"/>
      <c r="Q18" s="21"/>
      <c r="R18" s="22"/>
    </row>
    <row r="19" spans="1:18" ht="23.1" customHeight="1" thickBot="1">
      <c r="A19" s="234" t="s">
        <v>1</v>
      </c>
      <c r="B19" s="235"/>
      <c r="C19" s="213"/>
      <c r="D19" s="23" t="s">
        <v>16</v>
      </c>
      <c r="E19" s="23" t="s">
        <v>16</v>
      </c>
      <c r="F19" s="24">
        <f>SUM(G19:R19)</f>
        <v>0</v>
      </c>
      <c r="G19" s="25"/>
      <c r="H19" s="25"/>
      <c r="I19" s="25"/>
      <c r="J19" s="25"/>
      <c r="K19" s="25"/>
      <c r="L19" s="26"/>
      <c r="M19" s="26"/>
      <c r="N19" s="26"/>
      <c r="O19" s="26"/>
      <c r="P19" s="25"/>
      <c r="Q19" s="26"/>
      <c r="R19" s="27"/>
    </row>
    <row r="20" spans="1:18" ht="23.1" customHeight="1">
      <c r="A20" s="114" t="s">
        <v>196</v>
      </c>
      <c r="B20" s="129" t="s">
        <v>238</v>
      </c>
      <c r="C20" s="211"/>
      <c r="D20" s="16">
        <f>E21+F22</f>
        <v>0</v>
      </c>
      <c r="E20" s="17" t="s">
        <v>16</v>
      </c>
      <c r="F20" s="17" t="s">
        <v>16</v>
      </c>
      <c r="G20" s="16">
        <f>SUM(G21:G22)</f>
        <v>0</v>
      </c>
      <c r="H20" s="16">
        <f t="shared" ref="H20:R20" si="5">SUM(H21:H22)</f>
        <v>0</v>
      </c>
      <c r="I20" s="16">
        <f t="shared" si="5"/>
        <v>0</v>
      </c>
      <c r="J20" s="16">
        <f t="shared" si="5"/>
        <v>0</v>
      </c>
      <c r="K20" s="16">
        <f t="shared" si="5"/>
        <v>0</v>
      </c>
      <c r="L20" s="16">
        <f t="shared" si="5"/>
        <v>0</v>
      </c>
      <c r="M20" s="16">
        <f t="shared" si="5"/>
        <v>0</v>
      </c>
      <c r="N20" s="16">
        <f t="shared" si="5"/>
        <v>0</v>
      </c>
      <c r="O20" s="16">
        <f t="shared" si="5"/>
        <v>0</v>
      </c>
      <c r="P20" s="16">
        <f t="shared" si="5"/>
        <v>0</v>
      </c>
      <c r="Q20" s="16">
        <f t="shared" si="5"/>
        <v>0</v>
      </c>
      <c r="R20" s="124">
        <f t="shared" si="5"/>
        <v>0</v>
      </c>
    </row>
    <row r="21" spans="1:18" ht="23.1" customHeight="1">
      <c r="A21" s="247" t="s">
        <v>0</v>
      </c>
      <c r="B21" s="248"/>
      <c r="C21" s="212"/>
      <c r="D21" s="18" t="s">
        <v>16</v>
      </c>
      <c r="E21" s="19">
        <f>SUM(G21:R21)</f>
        <v>0</v>
      </c>
      <c r="F21" s="18" t="s">
        <v>16</v>
      </c>
      <c r="G21" s="20"/>
      <c r="H21" s="20"/>
      <c r="I21" s="20"/>
      <c r="J21" s="20"/>
      <c r="K21" s="20"/>
      <c r="L21" s="21"/>
      <c r="M21" s="21"/>
      <c r="N21" s="21"/>
      <c r="O21" s="21"/>
      <c r="P21" s="20"/>
      <c r="Q21" s="21"/>
      <c r="R21" s="22"/>
    </row>
    <row r="22" spans="1:18" ht="23.1" customHeight="1" thickBot="1">
      <c r="A22" s="234" t="s">
        <v>1</v>
      </c>
      <c r="B22" s="235"/>
      <c r="C22" s="213"/>
      <c r="D22" s="23" t="s">
        <v>16</v>
      </c>
      <c r="E22" s="23" t="s">
        <v>16</v>
      </c>
      <c r="F22" s="24">
        <f>SUM(G22:R22)</f>
        <v>0</v>
      </c>
      <c r="G22" s="25"/>
      <c r="H22" s="25"/>
      <c r="I22" s="25"/>
      <c r="J22" s="25"/>
      <c r="K22" s="25"/>
      <c r="L22" s="26"/>
      <c r="M22" s="26"/>
      <c r="N22" s="26"/>
      <c r="O22" s="26"/>
      <c r="P22" s="25"/>
      <c r="Q22" s="26"/>
      <c r="R22" s="27"/>
    </row>
    <row r="23" spans="1:18" ht="23.1" customHeight="1">
      <c r="A23" s="114" t="s">
        <v>197</v>
      </c>
      <c r="B23" s="129" t="s">
        <v>238</v>
      </c>
      <c r="C23" s="211"/>
      <c r="D23" s="16">
        <f>E24+F25</f>
        <v>0</v>
      </c>
      <c r="E23" s="17" t="s">
        <v>16</v>
      </c>
      <c r="F23" s="17" t="s">
        <v>16</v>
      </c>
      <c r="G23" s="16">
        <f>SUM(G24:G25)</f>
        <v>0</v>
      </c>
      <c r="H23" s="16">
        <f t="shared" ref="H23:R23" si="6">SUM(H24:H25)</f>
        <v>0</v>
      </c>
      <c r="I23" s="16">
        <f t="shared" si="6"/>
        <v>0</v>
      </c>
      <c r="J23" s="16">
        <f t="shared" si="6"/>
        <v>0</v>
      </c>
      <c r="K23" s="16">
        <f t="shared" si="6"/>
        <v>0</v>
      </c>
      <c r="L23" s="16">
        <f t="shared" si="6"/>
        <v>0</v>
      </c>
      <c r="M23" s="16">
        <f t="shared" si="6"/>
        <v>0</v>
      </c>
      <c r="N23" s="16">
        <f t="shared" si="6"/>
        <v>0</v>
      </c>
      <c r="O23" s="16">
        <f t="shared" si="6"/>
        <v>0</v>
      </c>
      <c r="P23" s="16">
        <f t="shared" si="6"/>
        <v>0</v>
      </c>
      <c r="Q23" s="16">
        <f t="shared" si="6"/>
        <v>0</v>
      </c>
      <c r="R23" s="124">
        <f t="shared" si="6"/>
        <v>0</v>
      </c>
    </row>
    <row r="24" spans="1:18" ht="23.1" customHeight="1">
      <c r="A24" s="242" t="s">
        <v>0</v>
      </c>
      <c r="B24" s="243"/>
      <c r="C24" s="212"/>
      <c r="D24" s="18" t="s">
        <v>16</v>
      </c>
      <c r="E24" s="19">
        <f>SUM(G24:R24)</f>
        <v>0</v>
      </c>
      <c r="F24" s="18" t="s">
        <v>16</v>
      </c>
      <c r="G24" s="20"/>
      <c r="H24" s="20"/>
      <c r="I24" s="20"/>
      <c r="J24" s="20"/>
      <c r="K24" s="20"/>
      <c r="L24" s="21"/>
      <c r="M24" s="21"/>
      <c r="N24" s="21"/>
      <c r="O24" s="21"/>
      <c r="P24" s="20"/>
      <c r="Q24" s="21"/>
      <c r="R24" s="22"/>
    </row>
    <row r="25" spans="1:18" ht="23.1" customHeight="1" thickBot="1">
      <c r="A25" s="234" t="s">
        <v>1</v>
      </c>
      <c r="B25" s="235"/>
      <c r="C25" s="213"/>
      <c r="D25" s="23" t="s">
        <v>16</v>
      </c>
      <c r="E25" s="23" t="s">
        <v>16</v>
      </c>
      <c r="F25" s="24">
        <f>SUM(G25:R25)</f>
        <v>0</v>
      </c>
      <c r="G25" s="25"/>
      <c r="H25" s="25"/>
      <c r="I25" s="25"/>
      <c r="J25" s="25"/>
      <c r="K25" s="25"/>
      <c r="L25" s="26"/>
      <c r="M25" s="26"/>
      <c r="N25" s="26"/>
      <c r="O25" s="26"/>
      <c r="P25" s="25"/>
      <c r="Q25" s="26"/>
      <c r="R25" s="27"/>
    </row>
    <row r="26" spans="1:18" ht="23.1" customHeight="1">
      <c r="A26" s="114" t="s">
        <v>198</v>
      </c>
      <c r="B26" s="129" t="s">
        <v>238</v>
      </c>
      <c r="C26" s="211"/>
      <c r="D26" s="16">
        <f>E27+F28</f>
        <v>0</v>
      </c>
      <c r="E26" s="17" t="s">
        <v>16</v>
      </c>
      <c r="F26" s="17" t="s">
        <v>16</v>
      </c>
      <c r="G26" s="16">
        <f>SUM(G27:G28)</f>
        <v>0</v>
      </c>
      <c r="H26" s="16">
        <f t="shared" ref="H26:R26" si="7">SUM(H27:H28)</f>
        <v>0</v>
      </c>
      <c r="I26" s="16">
        <f t="shared" si="7"/>
        <v>0</v>
      </c>
      <c r="J26" s="16">
        <f t="shared" si="7"/>
        <v>0</v>
      </c>
      <c r="K26" s="16">
        <f t="shared" si="7"/>
        <v>0</v>
      </c>
      <c r="L26" s="16">
        <f t="shared" si="7"/>
        <v>0</v>
      </c>
      <c r="M26" s="16">
        <f t="shared" si="7"/>
        <v>0</v>
      </c>
      <c r="N26" s="16">
        <f t="shared" si="7"/>
        <v>0</v>
      </c>
      <c r="O26" s="16">
        <f t="shared" si="7"/>
        <v>0</v>
      </c>
      <c r="P26" s="16">
        <f t="shared" si="7"/>
        <v>0</v>
      </c>
      <c r="Q26" s="16">
        <f t="shared" si="7"/>
        <v>0</v>
      </c>
      <c r="R26" s="124">
        <f t="shared" si="7"/>
        <v>0</v>
      </c>
    </row>
    <row r="27" spans="1:18" ht="23.1" customHeight="1">
      <c r="A27" s="242" t="s">
        <v>0</v>
      </c>
      <c r="B27" s="243"/>
      <c r="C27" s="212"/>
      <c r="D27" s="18" t="s">
        <v>16</v>
      </c>
      <c r="E27" s="19">
        <f>SUM(G27:R27)</f>
        <v>0</v>
      </c>
      <c r="F27" s="18" t="s">
        <v>16</v>
      </c>
      <c r="G27" s="20"/>
      <c r="H27" s="20"/>
      <c r="I27" s="20"/>
      <c r="J27" s="20"/>
      <c r="K27" s="20"/>
      <c r="L27" s="21"/>
      <c r="M27" s="21"/>
      <c r="N27" s="21"/>
      <c r="O27" s="21"/>
      <c r="P27" s="20"/>
      <c r="Q27" s="21"/>
      <c r="R27" s="22"/>
    </row>
    <row r="28" spans="1:18" ht="23.1" customHeight="1" thickBot="1">
      <c r="A28" s="234" t="s">
        <v>1</v>
      </c>
      <c r="B28" s="235"/>
      <c r="C28" s="213"/>
      <c r="D28" s="23" t="s">
        <v>16</v>
      </c>
      <c r="E28" s="23" t="s">
        <v>16</v>
      </c>
      <c r="F28" s="24">
        <f>SUM(G28:R28)</f>
        <v>0</v>
      </c>
      <c r="G28" s="25"/>
      <c r="H28" s="25"/>
      <c r="I28" s="25"/>
      <c r="J28" s="25"/>
      <c r="K28" s="25"/>
      <c r="L28" s="26"/>
      <c r="M28" s="26"/>
      <c r="N28" s="26"/>
      <c r="O28" s="26"/>
      <c r="P28" s="25"/>
      <c r="Q28" s="26"/>
      <c r="R28" s="27"/>
    </row>
    <row r="29" spans="1:18" ht="23.1" customHeight="1">
      <c r="A29" s="114" t="s">
        <v>199</v>
      </c>
      <c r="B29" s="129" t="s">
        <v>238</v>
      </c>
      <c r="C29" s="211"/>
      <c r="D29" s="16">
        <f>E30+F31</f>
        <v>0</v>
      </c>
      <c r="E29" s="17" t="s">
        <v>16</v>
      </c>
      <c r="F29" s="17" t="s">
        <v>16</v>
      </c>
      <c r="G29" s="16">
        <f>SUM(G30:G31)</f>
        <v>0</v>
      </c>
      <c r="H29" s="16">
        <f t="shared" ref="H29:R29" si="8">SUM(H30:H31)</f>
        <v>0</v>
      </c>
      <c r="I29" s="16">
        <f t="shared" si="8"/>
        <v>0</v>
      </c>
      <c r="J29" s="16">
        <f t="shared" si="8"/>
        <v>0</v>
      </c>
      <c r="K29" s="16">
        <f t="shared" si="8"/>
        <v>0</v>
      </c>
      <c r="L29" s="16">
        <f t="shared" si="8"/>
        <v>0</v>
      </c>
      <c r="M29" s="16">
        <f t="shared" si="8"/>
        <v>0</v>
      </c>
      <c r="N29" s="16">
        <f t="shared" si="8"/>
        <v>0</v>
      </c>
      <c r="O29" s="16">
        <f t="shared" si="8"/>
        <v>0</v>
      </c>
      <c r="P29" s="16">
        <f t="shared" si="8"/>
        <v>0</v>
      </c>
      <c r="Q29" s="16">
        <f t="shared" si="8"/>
        <v>0</v>
      </c>
      <c r="R29" s="124">
        <f t="shared" si="8"/>
        <v>0</v>
      </c>
    </row>
    <row r="30" spans="1:18" ht="23.1" customHeight="1">
      <c r="A30" s="242" t="s">
        <v>0</v>
      </c>
      <c r="B30" s="243"/>
      <c r="C30" s="212"/>
      <c r="D30" s="18" t="s">
        <v>16</v>
      </c>
      <c r="E30" s="19">
        <f>SUM(G30:R30)</f>
        <v>0</v>
      </c>
      <c r="F30" s="18" t="s">
        <v>16</v>
      </c>
      <c r="G30" s="20"/>
      <c r="H30" s="20"/>
      <c r="I30" s="20"/>
      <c r="J30" s="20"/>
      <c r="K30" s="20"/>
      <c r="L30" s="21"/>
      <c r="M30" s="21"/>
      <c r="N30" s="21"/>
      <c r="O30" s="21"/>
      <c r="P30" s="20"/>
      <c r="Q30" s="21"/>
      <c r="R30" s="22"/>
    </row>
    <row r="31" spans="1:18" ht="23.1" customHeight="1" thickBot="1">
      <c r="A31" s="234" t="s">
        <v>1</v>
      </c>
      <c r="B31" s="235"/>
      <c r="C31" s="213"/>
      <c r="D31" s="23" t="s">
        <v>16</v>
      </c>
      <c r="E31" s="23" t="s">
        <v>16</v>
      </c>
      <c r="F31" s="24">
        <f>SUM(G31:R31)</f>
        <v>0</v>
      </c>
      <c r="G31" s="25"/>
      <c r="H31" s="25"/>
      <c r="I31" s="25"/>
      <c r="J31" s="25"/>
      <c r="K31" s="25"/>
      <c r="L31" s="26"/>
      <c r="M31" s="26"/>
      <c r="N31" s="26"/>
      <c r="O31" s="26"/>
      <c r="P31" s="25"/>
      <c r="Q31" s="26"/>
      <c r="R31" s="27"/>
    </row>
    <row r="32" spans="1:18" ht="22.9" customHeight="1">
      <c r="A32" s="114" t="s">
        <v>200</v>
      </c>
      <c r="B32" s="129" t="s">
        <v>238</v>
      </c>
      <c r="C32" s="211"/>
      <c r="D32" s="16">
        <f>E33+F34</f>
        <v>0</v>
      </c>
      <c r="E32" s="17" t="s">
        <v>16</v>
      </c>
      <c r="F32" s="17" t="s">
        <v>16</v>
      </c>
      <c r="G32" s="16">
        <f>SUM(G33:G34)</f>
        <v>0</v>
      </c>
      <c r="H32" s="16">
        <f t="shared" ref="H32:R32" si="9">SUM(H33:H34)</f>
        <v>0</v>
      </c>
      <c r="I32" s="16">
        <f t="shared" si="9"/>
        <v>0</v>
      </c>
      <c r="J32" s="16">
        <f t="shared" si="9"/>
        <v>0</v>
      </c>
      <c r="K32" s="16">
        <f t="shared" si="9"/>
        <v>0</v>
      </c>
      <c r="L32" s="16">
        <f t="shared" si="9"/>
        <v>0</v>
      </c>
      <c r="M32" s="16">
        <f t="shared" si="9"/>
        <v>0</v>
      </c>
      <c r="N32" s="16">
        <f t="shared" si="9"/>
        <v>0</v>
      </c>
      <c r="O32" s="16">
        <f t="shared" si="9"/>
        <v>0</v>
      </c>
      <c r="P32" s="16">
        <f t="shared" si="9"/>
        <v>0</v>
      </c>
      <c r="Q32" s="16">
        <f t="shared" si="9"/>
        <v>0</v>
      </c>
      <c r="R32" s="124">
        <f t="shared" si="9"/>
        <v>0</v>
      </c>
    </row>
    <row r="33" spans="1:18" ht="23.1" customHeight="1">
      <c r="A33" s="242" t="s">
        <v>0</v>
      </c>
      <c r="B33" s="243"/>
      <c r="C33" s="212"/>
      <c r="D33" s="18" t="s">
        <v>16</v>
      </c>
      <c r="E33" s="19">
        <f>SUM(G33:R33)</f>
        <v>0</v>
      </c>
      <c r="F33" s="18" t="s">
        <v>16</v>
      </c>
      <c r="G33" s="20"/>
      <c r="H33" s="20"/>
      <c r="I33" s="20"/>
      <c r="J33" s="20"/>
      <c r="K33" s="20"/>
      <c r="L33" s="21"/>
      <c r="M33" s="21"/>
      <c r="N33" s="21"/>
      <c r="O33" s="21"/>
      <c r="P33" s="20"/>
      <c r="Q33" s="21"/>
      <c r="R33" s="22"/>
    </row>
    <row r="34" spans="1:18" ht="23.1" customHeight="1" thickBot="1">
      <c r="A34" s="234" t="s">
        <v>1</v>
      </c>
      <c r="B34" s="235"/>
      <c r="C34" s="213"/>
      <c r="D34" s="23" t="s">
        <v>16</v>
      </c>
      <c r="E34" s="23" t="s">
        <v>16</v>
      </c>
      <c r="F34" s="24">
        <f>SUM(G34:R34)</f>
        <v>0</v>
      </c>
      <c r="G34" s="25"/>
      <c r="H34" s="25"/>
      <c r="I34" s="25"/>
      <c r="J34" s="25"/>
      <c r="K34" s="25"/>
      <c r="L34" s="26"/>
      <c r="M34" s="26"/>
      <c r="N34" s="26"/>
      <c r="O34" s="26"/>
      <c r="P34" s="25"/>
      <c r="Q34" s="26"/>
      <c r="R34" s="27"/>
    </row>
    <row r="35" spans="1:18" ht="23.1" customHeight="1">
      <c r="A35" s="114" t="s">
        <v>201</v>
      </c>
      <c r="B35" s="129" t="s">
        <v>238</v>
      </c>
      <c r="C35" s="211"/>
      <c r="D35" s="16">
        <f>E36+F37</f>
        <v>0</v>
      </c>
      <c r="E35" s="17" t="s">
        <v>16</v>
      </c>
      <c r="F35" s="17" t="s">
        <v>16</v>
      </c>
      <c r="G35" s="16">
        <f>SUM(G36:G37)</f>
        <v>0</v>
      </c>
      <c r="H35" s="16">
        <f t="shared" ref="H35:R35" si="10">SUM(H36:H37)</f>
        <v>0</v>
      </c>
      <c r="I35" s="16">
        <f t="shared" si="10"/>
        <v>0</v>
      </c>
      <c r="J35" s="16">
        <f t="shared" si="10"/>
        <v>0</v>
      </c>
      <c r="K35" s="16">
        <f t="shared" si="10"/>
        <v>0</v>
      </c>
      <c r="L35" s="16">
        <f t="shared" si="10"/>
        <v>0</v>
      </c>
      <c r="M35" s="16">
        <f t="shared" si="10"/>
        <v>0</v>
      </c>
      <c r="N35" s="16">
        <f t="shared" si="10"/>
        <v>0</v>
      </c>
      <c r="O35" s="16">
        <f t="shared" si="10"/>
        <v>0</v>
      </c>
      <c r="P35" s="16">
        <f t="shared" si="10"/>
        <v>0</v>
      </c>
      <c r="Q35" s="16">
        <f t="shared" si="10"/>
        <v>0</v>
      </c>
      <c r="R35" s="124">
        <f t="shared" si="10"/>
        <v>0</v>
      </c>
    </row>
    <row r="36" spans="1:18" ht="23.1" customHeight="1">
      <c r="A36" s="242" t="s">
        <v>0</v>
      </c>
      <c r="B36" s="243"/>
      <c r="C36" s="212"/>
      <c r="D36" s="18" t="s">
        <v>16</v>
      </c>
      <c r="E36" s="19">
        <f>SUM(G36:R36)</f>
        <v>0</v>
      </c>
      <c r="F36" s="18" t="s">
        <v>16</v>
      </c>
      <c r="G36" s="20"/>
      <c r="H36" s="20"/>
      <c r="I36" s="20"/>
      <c r="J36" s="20"/>
      <c r="K36" s="20"/>
      <c r="L36" s="21"/>
      <c r="M36" s="21"/>
      <c r="N36" s="21"/>
      <c r="O36" s="21"/>
      <c r="P36" s="20"/>
      <c r="Q36" s="21"/>
      <c r="R36" s="22"/>
    </row>
    <row r="37" spans="1:18" ht="23.1" customHeight="1" thickBot="1">
      <c r="A37" s="234" t="s">
        <v>1</v>
      </c>
      <c r="B37" s="235"/>
      <c r="C37" s="213"/>
      <c r="D37" s="23" t="s">
        <v>16</v>
      </c>
      <c r="E37" s="23" t="s">
        <v>16</v>
      </c>
      <c r="F37" s="24">
        <f>SUM(G37:R37)</f>
        <v>0</v>
      </c>
      <c r="G37" s="25"/>
      <c r="H37" s="25"/>
      <c r="I37" s="25"/>
      <c r="J37" s="25"/>
      <c r="K37" s="25"/>
      <c r="L37" s="26"/>
      <c r="M37" s="26"/>
      <c r="N37" s="26"/>
      <c r="O37" s="26"/>
      <c r="P37" s="25"/>
      <c r="Q37" s="26"/>
      <c r="R37" s="27"/>
    </row>
    <row r="38" spans="1:18" ht="23.1" customHeight="1">
      <c r="A38" s="114" t="s">
        <v>202</v>
      </c>
      <c r="B38" s="129" t="s">
        <v>238</v>
      </c>
      <c r="C38" s="211"/>
      <c r="D38" s="16">
        <f>E39+F40</f>
        <v>0</v>
      </c>
      <c r="E38" s="17" t="s">
        <v>16</v>
      </c>
      <c r="F38" s="17" t="s">
        <v>16</v>
      </c>
      <c r="G38" s="16">
        <f>SUM(G39:G40)</f>
        <v>0</v>
      </c>
      <c r="H38" s="16">
        <f t="shared" ref="H38:R38" si="11">SUM(H39:H40)</f>
        <v>0</v>
      </c>
      <c r="I38" s="16">
        <f t="shared" si="11"/>
        <v>0</v>
      </c>
      <c r="J38" s="16">
        <f t="shared" si="11"/>
        <v>0</v>
      </c>
      <c r="K38" s="16">
        <f t="shared" si="11"/>
        <v>0</v>
      </c>
      <c r="L38" s="16">
        <f t="shared" si="11"/>
        <v>0</v>
      </c>
      <c r="M38" s="16">
        <f t="shared" si="11"/>
        <v>0</v>
      </c>
      <c r="N38" s="16">
        <f t="shared" si="11"/>
        <v>0</v>
      </c>
      <c r="O38" s="16">
        <f t="shared" si="11"/>
        <v>0</v>
      </c>
      <c r="P38" s="16">
        <f t="shared" si="11"/>
        <v>0</v>
      </c>
      <c r="Q38" s="16">
        <f t="shared" si="11"/>
        <v>0</v>
      </c>
      <c r="R38" s="124">
        <f t="shared" si="11"/>
        <v>0</v>
      </c>
    </row>
    <row r="39" spans="1:18" ht="23.1" customHeight="1">
      <c r="A39" s="242" t="s">
        <v>0</v>
      </c>
      <c r="B39" s="243"/>
      <c r="C39" s="212"/>
      <c r="D39" s="18" t="s">
        <v>16</v>
      </c>
      <c r="E39" s="19">
        <f>SUM(G39:R39)</f>
        <v>0</v>
      </c>
      <c r="F39" s="18" t="s">
        <v>16</v>
      </c>
      <c r="G39" s="20"/>
      <c r="H39" s="20"/>
      <c r="I39" s="20"/>
      <c r="J39" s="20"/>
      <c r="K39" s="20"/>
      <c r="L39" s="21"/>
      <c r="M39" s="21"/>
      <c r="N39" s="21"/>
      <c r="O39" s="21"/>
      <c r="P39" s="20"/>
      <c r="Q39" s="21"/>
      <c r="R39" s="22"/>
    </row>
    <row r="40" spans="1:18" ht="23.1" customHeight="1" thickBot="1">
      <c r="A40" s="234" t="s">
        <v>1</v>
      </c>
      <c r="B40" s="235"/>
      <c r="C40" s="213"/>
      <c r="D40" s="23" t="s">
        <v>16</v>
      </c>
      <c r="E40" s="23" t="s">
        <v>16</v>
      </c>
      <c r="F40" s="24">
        <f>SUM(G40:R40)</f>
        <v>0</v>
      </c>
      <c r="G40" s="25"/>
      <c r="H40" s="25"/>
      <c r="I40" s="25"/>
      <c r="J40" s="25"/>
      <c r="K40" s="25"/>
      <c r="L40" s="26"/>
      <c r="M40" s="26"/>
      <c r="N40" s="26"/>
      <c r="O40" s="26"/>
      <c r="P40" s="25"/>
      <c r="Q40" s="26"/>
      <c r="R40" s="27"/>
    </row>
    <row r="41" spans="1:18" ht="45.75" customHeight="1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23.25" customHeight="1">
      <c r="B42" s="30" t="s">
        <v>44</v>
      </c>
      <c r="C42" s="138">
        <f>'DANE ZBIORCZO'!B25</f>
        <v>43881</v>
      </c>
      <c r="D42" s="137"/>
      <c r="E42" s="28"/>
      <c r="F42" s="28"/>
      <c r="G42" s="118"/>
      <c r="H42" s="123"/>
      <c r="I42" s="135"/>
      <c r="J42" s="135"/>
      <c r="K42" s="244" t="str">
        <f>'DANE ZBIORCZO'!C34</f>
        <v>Tadeusz Goc</v>
      </c>
      <c r="L42" s="244"/>
      <c r="O42" s="28"/>
      <c r="P42" s="28"/>
      <c r="Q42" s="28"/>
      <c r="R42" s="28"/>
    </row>
    <row r="43" spans="1:18" ht="23.25" customHeight="1">
      <c r="B43" s="31" t="s">
        <v>45</v>
      </c>
      <c r="C43" s="255" t="str">
        <f>'DANE ZBIORCZO'!B26</f>
        <v>Renata Janczura</v>
      </c>
      <c r="D43" s="255"/>
      <c r="E43" s="28"/>
      <c r="F43" s="28"/>
      <c r="G43" s="84"/>
      <c r="H43" s="84"/>
      <c r="I43" s="33"/>
      <c r="J43" s="33"/>
      <c r="K43" s="245" t="s">
        <v>46</v>
      </c>
      <c r="L43" s="245"/>
      <c r="O43" s="28"/>
      <c r="P43" s="28"/>
      <c r="Q43" s="28"/>
      <c r="R43" s="28"/>
    </row>
    <row r="44" spans="1:18" ht="23.25" customHeight="1">
      <c r="B44" s="30" t="s">
        <v>47</v>
      </c>
      <c r="C44" s="255" t="str">
        <f>'DANE ZBIORCZO'!B27</f>
        <v>77/404 93 28</v>
      </c>
      <c r="D44" s="255"/>
      <c r="E44" s="28"/>
      <c r="F44" s="28"/>
      <c r="G44" s="4"/>
      <c r="H44" s="4"/>
      <c r="K44" s="246" t="s">
        <v>48</v>
      </c>
      <c r="L44" s="246"/>
      <c r="O44" s="28"/>
      <c r="P44" s="28"/>
      <c r="Q44" s="28"/>
      <c r="R44" s="28"/>
    </row>
    <row r="45" spans="1:18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23.45" customHeight="1">
      <c r="B46" s="2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ht="23.45" customHeight="1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ht="23.45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2:18" ht="23.4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2:18" ht="23.4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2:18" ht="23.4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2:18" ht="57.6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2:18" ht="19.899999999999999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2:18" ht="22.1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2:18" ht="49.1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2:18" ht="61.5" customHeight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2:18" ht="19.899999999999999" customHeight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2:18" ht="22.15" customHeight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2:18" ht="127.9" customHeight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2:18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2:18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2:18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2:18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</sheetData>
  <customSheetViews>
    <customSheetView guid="{31B10AD8-2888-4240-B827-0BF9A6B58318}" scale="70">
      <selection sqref="A1:IV65536"/>
      <pageMargins left="0.35433070866141736" right="0.23622047244094491" top="0.23622047244094491" bottom="3.937007874015748E-2" header="0" footer="0"/>
      <pageSetup paperSize="9" scale="49" pageOrder="overThenDown" orientation="landscape" blackAndWhite="1" r:id="rId1"/>
      <headerFooter alignWithMargins="0"/>
    </customSheetView>
  </customSheetViews>
  <mergeCells count="49">
    <mergeCell ref="B1:R1"/>
    <mergeCell ref="G2:H2"/>
    <mergeCell ref="A3:C3"/>
    <mergeCell ref="A7:R7"/>
    <mergeCell ref="A8:C8"/>
    <mergeCell ref="E3:I3"/>
    <mergeCell ref="A4:B5"/>
    <mergeCell ref="C4:C5"/>
    <mergeCell ref="D4:F5"/>
    <mergeCell ref="G4:R4"/>
    <mergeCell ref="A6:B6"/>
    <mergeCell ref="D6:F6"/>
    <mergeCell ref="C11:C13"/>
    <mergeCell ref="A12:B12"/>
    <mergeCell ref="A13:B13"/>
    <mergeCell ref="A10:C10"/>
    <mergeCell ref="A9:C9"/>
    <mergeCell ref="C14:C16"/>
    <mergeCell ref="A15:B15"/>
    <mergeCell ref="A16:B16"/>
    <mergeCell ref="C17:C19"/>
    <mergeCell ref="A18:B18"/>
    <mergeCell ref="A19:B19"/>
    <mergeCell ref="C20:C22"/>
    <mergeCell ref="A21:B21"/>
    <mergeCell ref="A22:B22"/>
    <mergeCell ref="A34:B34"/>
    <mergeCell ref="C23:C25"/>
    <mergeCell ref="A24:B24"/>
    <mergeCell ref="A25:B25"/>
    <mergeCell ref="C26:C28"/>
    <mergeCell ref="A27:B27"/>
    <mergeCell ref="A28:B28"/>
    <mergeCell ref="C29:C31"/>
    <mergeCell ref="A30:B30"/>
    <mergeCell ref="A31:B31"/>
    <mergeCell ref="C32:C34"/>
    <mergeCell ref="A33:B33"/>
    <mergeCell ref="C35:C37"/>
    <mergeCell ref="A36:B36"/>
    <mergeCell ref="A37:B37"/>
    <mergeCell ref="C38:C40"/>
    <mergeCell ref="A39:B39"/>
    <mergeCell ref="A40:B40"/>
    <mergeCell ref="K42:L42"/>
    <mergeCell ref="C43:D43"/>
    <mergeCell ref="K43:L43"/>
    <mergeCell ref="C44:D44"/>
    <mergeCell ref="K44:L44"/>
  </mergeCells>
  <phoneticPr fontId="1" type="noConversion"/>
  <dataValidations count="2">
    <dataValidation type="decimal" operator="greaterThanOrEqual" allowBlank="1" showErrorMessage="1" errorTitle="Uwaga" error="Wpisz liczbę bez kropek i spacji" sqref="G11:R40" xr:uid="{00000000-0002-0000-0500-000000000000}">
      <formula1>0</formula1>
    </dataValidation>
    <dataValidation type="list" allowBlank="1" showInputMessage="1" showErrorMessage="1" errorTitle="Niedozwolone" error="Wypełnij tylko białe pola." sqref="D12:D13 E10 E8:F8 F9 E13 E11:F11 F12 D9:D10 E14:F14 D15:D16 E17:F17 E16 F15 D18:D19 E20:F20 E19 F18 D21:D22 E23:F23 E22 F21 E28 E26:F26 F27 D27:D28 E31 E29:F29 F30 D30:D31 E34 E32:F32 F33 D33:D34 E37 E35:F35 F36 D36:D37 E40 E38:F38 F39 D39:D40 D24:D25 E25 F24" xr:uid="{00000000-0002-0000-0500-000001000000}">
      <formula1>$S$1</formula1>
    </dataValidation>
  </dataValidations>
  <pageMargins left="0.35433070866141736" right="0.23622047244094491" top="0.23622047244094491" bottom="3.937007874015748E-2" header="0" footer="0"/>
  <pageSetup paperSize="9" scale="49" pageOrder="overThenDown" orientation="landscape" blackAndWhite="1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:S64"/>
  <sheetViews>
    <sheetView zoomScale="70" zoomScaleNormal="70" workbookViewId="0"/>
  </sheetViews>
  <sheetFormatPr defaultColWidth="8.85546875" defaultRowHeight="12.75"/>
  <cols>
    <col min="1" max="1" width="3.42578125" style="29" bestFit="1" customWidth="1"/>
    <col min="2" max="2" width="38.85546875" style="7" customWidth="1"/>
    <col min="3" max="3" width="34.5703125" style="7" customWidth="1"/>
    <col min="4" max="6" width="16.7109375" style="7" customWidth="1"/>
    <col min="7" max="18" width="15.7109375" style="7" customWidth="1"/>
    <col min="19" max="19" width="11" style="7" customWidth="1"/>
    <col min="20" max="16384" width="8.85546875" style="7"/>
  </cols>
  <sheetData>
    <row r="1" spans="1:19" ht="15.75">
      <c r="B1" s="214" t="s">
        <v>239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7" t="s">
        <v>16</v>
      </c>
    </row>
    <row r="2" spans="1:19" ht="39" customHeight="1" thickBot="1">
      <c r="B2" s="89"/>
      <c r="C2" s="89"/>
      <c r="D2" s="89"/>
      <c r="E2" s="89"/>
      <c r="F2" s="89"/>
      <c r="G2" s="219" t="s">
        <v>114</v>
      </c>
      <c r="H2" s="219"/>
      <c r="I2" s="88" t="str">
        <f>'DANE ZBIORCZO'!B6</f>
        <v>31.12.2019 r.</v>
      </c>
      <c r="J2" s="89"/>
      <c r="K2" s="89"/>
      <c r="L2" s="89"/>
      <c r="M2" s="89"/>
      <c r="N2" s="89"/>
      <c r="O2" s="89"/>
      <c r="P2" s="89"/>
      <c r="Q2" s="89"/>
      <c r="R2" s="89"/>
      <c r="S2" s="87"/>
    </row>
    <row r="3" spans="1:19" ht="18.75" thickBot="1">
      <c r="A3" s="220" t="s">
        <v>77</v>
      </c>
      <c r="B3" s="221"/>
      <c r="C3" s="222"/>
      <c r="D3" s="115">
        <v>1611053</v>
      </c>
      <c r="E3" s="249" t="s">
        <v>185</v>
      </c>
      <c r="F3" s="250"/>
      <c r="G3" s="250"/>
      <c r="H3" s="250"/>
      <c r="I3" s="250"/>
      <c r="J3" s="8"/>
      <c r="K3" s="8"/>
      <c r="L3" s="8"/>
      <c r="M3" s="8"/>
      <c r="N3" s="8"/>
      <c r="O3" s="8"/>
      <c r="P3" s="8"/>
      <c r="Q3" s="8"/>
    </row>
    <row r="4" spans="1:19" ht="21" customHeight="1" thickBot="1">
      <c r="A4" s="223" t="s">
        <v>271</v>
      </c>
      <c r="B4" s="224"/>
      <c r="C4" s="217" t="s">
        <v>67</v>
      </c>
      <c r="D4" s="227" t="str">
        <f>"niespłacone zobowiązania 
na dzień "&amp;TEXT('DANE ZBIORCZO'!B6,"dd.mm.rrrr")&amp;" r. (4+5+6+…+15)"</f>
        <v>niespłacone zobowiązania 
na dzień 31.12.2019 r. r. (4+5+6+…+15)</v>
      </c>
      <c r="E4" s="228"/>
      <c r="F4" s="229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6"/>
    </row>
    <row r="5" spans="1:19" ht="69" customHeight="1" thickBot="1">
      <c r="A5" s="225"/>
      <c r="B5" s="226"/>
      <c r="C5" s="218"/>
      <c r="D5" s="230"/>
      <c r="E5" s="231"/>
      <c r="F5" s="232"/>
      <c r="G5" s="126" t="s">
        <v>4</v>
      </c>
      <c r="H5" s="127" t="s">
        <v>5</v>
      </c>
      <c r="I5" s="126" t="s">
        <v>6</v>
      </c>
      <c r="J5" s="127" t="s">
        <v>7</v>
      </c>
      <c r="K5" s="126" t="s">
        <v>8</v>
      </c>
      <c r="L5" s="127" t="s">
        <v>9</v>
      </c>
      <c r="M5" s="126" t="s">
        <v>10</v>
      </c>
      <c r="N5" s="127" t="s">
        <v>11</v>
      </c>
      <c r="O5" s="126" t="s">
        <v>12</v>
      </c>
      <c r="P5" s="127" t="s">
        <v>15</v>
      </c>
      <c r="Q5" s="126" t="s">
        <v>261</v>
      </c>
      <c r="R5" s="128" t="s">
        <v>274</v>
      </c>
    </row>
    <row r="6" spans="1:19" ht="9.75" customHeight="1" thickBot="1">
      <c r="A6" s="251">
        <v>1</v>
      </c>
      <c r="B6" s="204"/>
      <c r="C6" s="9">
        <v>2</v>
      </c>
      <c r="D6" s="200">
        <v>3</v>
      </c>
      <c r="E6" s="201"/>
      <c r="F6" s="202"/>
      <c r="G6" s="10">
        <v>4</v>
      </c>
      <c r="H6" s="11">
        <v>5</v>
      </c>
      <c r="I6" s="10">
        <v>6</v>
      </c>
      <c r="J6" s="10">
        <v>7</v>
      </c>
      <c r="K6" s="11">
        <v>8</v>
      </c>
      <c r="L6" s="10">
        <v>9</v>
      </c>
      <c r="M6" s="10">
        <v>10</v>
      </c>
      <c r="N6" s="11">
        <v>11</v>
      </c>
      <c r="O6" s="10">
        <v>12</v>
      </c>
      <c r="P6" s="10">
        <v>13</v>
      </c>
      <c r="Q6" s="11">
        <v>14</v>
      </c>
      <c r="R6" s="12">
        <v>15</v>
      </c>
    </row>
    <row r="7" spans="1:19" ht="30.75" customHeight="1" thickBot="1">
      <c r="A7" s="252" t="s">
        <v>78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7"/>
    </row>
    <row r="8" spans="1:19" ht="23.1" customHeight="1" thickBot="1">
      <c r="A8" s="208" t="s">
        <v>66</v>
      </c>
      <c r="B8" s="209"/>
      <c r="C8" s="210"/>
      <c r="D8" s="13">
        <f>SUM(D11:D65536)</f>
        <v>0</v>
      </c>
      <c r="E8" s="14" t="s">
        <v>16</v>
      </c>
      <c r="F8" s="14" t="s">
        <v>16</v>
      </c>
      <c r="G8" s="15">
        <f>SUM(G11,G14,G17,G20,G23,G26,G29,G32,G35,G38)</f>
        <v>0</v>
      </c>
      <c r="H8" s="15">
        <f t="shared" ref="H8:Q8" si="0">SUM(H11,H14,H17,H20,H23,H26,H29,H32,H35,H38)</f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0</v>
      </c>
      <c r="N8" s="15">
        <f t="shared" si="0"/>
        <v>0</v>
      </c>
      <c r="O8" s="15">
        <f t="shared" si="0"/>
        <v>0</v>
      </c>
      <c r="P8" s="152">
        <f t="shared" si="0"/>
        <v>0</v>
      </c>
      <c r="Q8" s="15">
        <f t="shared" si="0"/>
        <v>0</v>
      </c>
      <c r="R8" s="125">
        <f>SUM(R11,R14,R17,R20,R23,R26,R29,R32,R35,R38)</f>
        <v>0</v>
      </c>
    </row>
    <row r="9" spans="1:19" ht="23.1" customHeight="1" thickBot="1">
      <c r="A9" s="236" t="s">
        <v>2</v>
      </c>
      <c r="B9" s="237"/>
      <c r="C9" s="238"/>
      <c r="D9" s="14" t="s">
        <v>16</v>
      </c>
      <c r="E9" s="13">
        <f>SUM(E11:E65536)</f>
        <v>0</v>
      </c>
      <c r="F9" s="14" t="s">
        <v>16</v>
      </c>
      <c r="G9" s="15">
        <f t="shared" ref="G9:Q10" si="1">SUM(G12,G15,G18,G21,G24,G27,G30,G33,G36,G39)</f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>
        <f t="shared" si="1"/>
        <v>0</v>
      </c>
      <c r="M9" s="15">
        <f t="shared" si="1"/>
        <v>0</v>
      </c>
      <c r="N9" s="15">
        <f t="shared" si="1"/>
        <v>0</v>
      </c>
      <c r="O9" s="15">
        <f t="shared" si="1"/>
        <v>0</v>
      </c>
      <c r="P9" s="152">
        <f t="shared" si="1"/>
        <v>0</v>
      </c>
      <c r="Q9" s="15">
        <f t="shared" si="1"/>
        <v>0</v>
      </c>
      <c r="R9" s="125">
        <f>SUM(R12,R15,R18,R21,R24,R27,R30,R33,R36,R39)</f>
        <v>0</v>
      </c>
    </row>
    <row r="10" spans="1:19" ht="23.1" customHeight="1" thickBot="1">
      <c r="A10" s="239" t="s">
        <v>3</v>
      </c>
      <c r="B10" s="240"/>
      <c r="C10" s="241"/>
      <c r="D10" s="14" t="s">
        <v>16</v>
      </c>
      <c r="E10" s="14" t="s">
        <v>16</v>
      </c>
      <c r="F10" s="13">
        <f>SUM(F11:F65536)</f>
        <v>0</v>
      </c>
      <c r="G10" s="15">
        <f t="shared" si="1"/>
        <v>0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  <c r="L10" s="15">
        <f t="shared" si="1"/>
        <v>0</v>
      </c>
      <c r="M10" s="15">
        <f t="shared" si="1"/>
        <v>0</v>
      </c>
      <c r="N10" s="15">
        <f t="shared" si="1"/>
        <v>0</v>
      </c>
      <c r="O10" s="15">
        <f t="shared" si="1"/>
        <v>0</v>
      </c>
      <c r="P10" s="152">
        <f t="shared" si="1"/>
        <v>0</v>
      </c>
      <c r="Q10" s="15">
        <f t="shared" si="1"/>
        <v>0</v>
      </c>
      <c r="R10" s="125">
        <f>SUM(R13,R16,R19,R22,R25,R28,R31,R34,R37,R40)</f>
        <v>0</v>
      </c>
    </row>
    <row r="11" spans="1:19" ht="23.1" customHeight="1">
      <c r="A11" s="114" t="s">
        <v>193</v>
      </c>
      <c r="B11" s="129" t="s">
        <v>238</v>
      </c>
      <c r="C11" s="211"/>
      <c r="D11" s="16">
        <f>E12+F13</f>
        <v>0</v>
      </c>
      <c r="E11" s="17" t="s">
        <v>16</v>
      </c>
      <c r="F11" s="17" t="s">
        <v>16</v>
      </c>
      <c r="G11" s="16">
        <f>SUM(G12:G13)</f>
        <v>0</v>
      </c>
      <c r="H11" s="16">
        <f t="shared" ref="H11:Q11" si="2">SUM(H12:H13)</f>
        <v>0</v>
      </c>
      <c r="I11" s="16">
        <f t="shared" si="2"/>
        <v>0</v>
      </c>
      <c r="J11" s="16">
        <f t="shared" si="2"/>
        <v>0</v>
      </c>
      <c r="K11" s="16">
        <f t="shared" si="2"/>
        <v>0</v>
      </c>
      <c r="L11" s="16">
        <f t="shared" si="2"/>
        <v>0</v>
      </c>
      <c r="M11" s="16">
        <f t="shared" si="2"/>
        <v>0</v>
      </c>
      <c r="N11" s="16">
        <f t="shared" si="2"/>
        <v>0</v>
      </c>
      <c r="O11" s="16">
        <f t="shared" si="2"/>
        <v>0</v>
      </c>
      <c r="P11" s="16">
        <f t="shared" si="2"/>
        <v>0</v>
      </c>
      <c r="Q11" s="16">
        <f t="shared" si="2"/>
        <v>0</v>
      </c>
      <c r="R11" s="124">
        <f>SUM(R12:R13)</f>
        <v>0</v>
      </c>
    </row>
    <row r="12" spans="1:19" ht="23.1" customHeight="1">
      <c r="A12" s="242" t="s">
        <v>0</v>
      </c>
      <c r="B12" s="243"/>
      <c r="C12" s="212"/>
      <c r="D12" s="18" t="s">
        <v>16</v>
      </c>
      <c r="E12" s="19">
        <f>SUM(G12:R12)</f>
        <v>0</v>
      </c>
      <c r="F12" s="18" t="s">
        <v>16</v>
      </c>
      <c r="G12" s="20"/>
      <c r="H12" s="20"/>
      <c r="I12" s="20"/>
      <c r="J12" s="20"/>
      <c r="K12" s="20"/>
      <c r="L12" s="21"/>
      <c r="M12" s="21"/>
      <c r="N12" s="21"/>
      <c r="O12" s="21"/>
      <c r="P12" s="20"/>
      <c r="Q12" s="21"/>
      <c r="R12" s="22"/>
    </row>
    <row r="13" spans="1:19" ht="23.1" customHeight="1" thickBot="1">
      <c r="A13" s="234" t="s">
        <v>1</v>
      </c>
      <c r="B13" s="235"/>
      <c r="C13" s="213"/>
      <c r="D13" s="23" t="s">
        <v>16</v>
      </c>
      <c r="E13" s="23" t="s">
        <v>16</v>
      </c>
      <c r="F13" s="24">
        <f>SUM(G13:R13)</f>
        <v>0</v>
      </c>
      <c r="G13" s="25"/>
      <c r="H13" s="25"/>
      <c r="I13" s="25"/>
      <c r="J13" s="25"/>
      <c r="K13" s="25"/>
      <c r="L13" s="26"/>
      <c r="M13" s="26"/>
      <c r="N13" s="26"/>
      <c r="O13" s="26"/>
      <c r="P13" s="25"/>
      <c r="Q13" s="26"/>
      <c r="R13" s="27"/>
    </row>
    <row r="14" spans="1:19" ht="23.1" customHeight="1">
      <c r="A14" s="114" t="s">
        <v>194</v>
      </c>
      <c r="B14" s="129" t="s">
        <v>238</v>
      </c>
      <c r="C14" s="211"/>
      <c r="D14" s="16">
        <f>E15+F16</f>
        <v>0</v>
      </c>
      <c r="E14" s="17" t="s">
        <v>16</v>
      </c>
      <c r="F14" s="17" t="s">
        <v>16</v>
      </c>
      <c r="G14" s="16">
        <f>SUM(G15:G16)</f>
        <v>0</v>
      </c>
      <c r="H14" s="16">
        <f t="shared" ref="H14:R14" si="3">SUM(H15:H16)</f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0</v>
      </c>
      <c r="R14" s="124">
        <f t="shared" si="3"/>
        <v>0</v>
      </c>
    </row>
    <row r="15" spans="1:19" ht="23.1" customHeight="1">
      <c r="A15" s="242" t="s">
        <v>0</v>
      </c>
      <c r="B15" s="243"/>
      <c r="C15" s="212"/>
      <c r="D15" s="18" t="s">
        <v>16</v>
      </c>
      <c r="E15" s="19">
        <f>SUM(G15:R15)</f>
        <v>0</v>
      </c>
      <c r="F15" s="18" t="s">
        <v>16</v>
      </c>
      <c r="G15" s="20"/>
      <c r="H15" s="20"/>
      <c r="I15" s="20"/>
      <c r="J15" s="20"/>
      <c r="K15" s="20"/>
      <c r="L15" s="21"/>
      <c r="M15" s="21"/>
      <c r="N15" s="21"/>
      <c r="O15" s="21"/>
      <c r="P15" s="20"/>
      <c r="Q15" s="21"/>
      <c r="R15" s="22"/>
    </row>
    <row r="16" spans="1:19" ht="23.1" customHeight="1" thickBot="1">
      <c r="A16" s="234" t="s">
        <v>1</v>
      </c>
      <c r="B16" s="235"/>
      <c r="C16" s="213"/>
      <c r="D16" s="23" t="s">
        <v>16</v>
      </c>
      <c r="E16" s="23" t="s">
        <v>16</v>
      </c>
      <c r="F16" s="24">
        <f>SUM(G16:R16)</f>
        <v>0</v>
      </c>
      <c r="G16" s="25"/>
      <c r="H16" s="25"/>
      <c r="I16" s="25"/>
      <c r="J16" s="25"/>
      <c r="K16" s="25"/>
      <c r="L16" s="26"/>
      <c r="M16" s="26"/>
      <c r="N16" s="26"/>
      <c r="O16" s="26"/>
      <c r="P16" s="25"/>
      <c r="Q16" s="26"/>
      <c r="R16" s="27"/>
    </row>
    <row r="17" spans="1:18" ht="23.1" customHeight="1">
      <c r="A17" s="114" t="s">
        <v>195</v>
      </c>
      <c r="B17" s="129" t="s">
        <v>238</v>
      </c>
      <c r="C17" s="211"/>
      <c r="D17" s="16">
        <f>E18+F19</f>
        <v>0</v>
      </c>
      <c r="E17" s="17" t="s">
        <v>16</v>
      </c>
      <c r="F17" s="17" t="s">
        <v>16</v>
      </c>
      <c r="G17" s="16">
        <f>SUM(G18:G19)</f>
        <v>0</v>
      </c>
      <c r="H17" s="16">
        <f t="shared" ref="H17:R17" si="4">SUM(H18:H19)</f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  <c r="P17" s="16">
        <f t="shared" si="4"/>
        <v>0</v>
      </c>
      <c r="Q17" s="16">
        <f t="shared" si="4"/>
        <v>0</v>
      </c>
      <c r="R17" s="124">
        <f t="shared" si="4"/>
        <v>0</v>
      </c>
    </row>
    <row r="18" spans="1:18" ht="23.1" customHeight="1">
      <c r="A18" s="247" t="s">
        <v>0</v>
      </c>
      <c r="B18" s="248"/>
      <c r="C18" s="212"/>
      <c r="D18" s="18" t="s">
        <v>16</v>
      </c>
      <c r="E18" s="19">
        <f>SUM(G18:R18)</f>
        <v>0</v>
      </c>
      <c r="F18" s="18" t="s">
        <v>16</v>
      </c>
      <c r="G18" s="20"/>
      <c r="H18" s="20"/>
      <c r="I18" s="20"/>
      <c r="J18" s="20"/>
      <c r="K18" s="20"/>
      <c r="L18" s="21"/>
      <c r="M18" s="21"/>
      <c r="N18" s="21"/>
      <c r="O18" s="21"/>
      <c r="P18" s="20"/>
      <c r="Q18" s="21"/>
      <c r="R18" s="22"/>
    </row>
    <row r="19" spans="1:18" ht="23.1" customHeight="1" thickBot="1">
      <c r="A19" s="234" t="s">
        <v>1</v>
      </c>
      <c r="B19" s="235"/>
      <c r="C19" s="213"/>
      <c r="D19" s="23" t="s">
        <v>16</v>
      </c>
      <c r="E19" s="23" t="s">
        <v>16</v>
      </c>
      <c r="F19" s="24">
        <f>SUM(G19:R19)</f>
        <v>0</v>
      </c>
      <c r="G19" s="25"/>
      <c r="H19" s="25"/>
      <c r="I19" s="25"/>
      <c r="J19" s="25"/>
      <c r="K19" s="25"/>
      <c r="L19" s="26"/>
      <c r="M19" s="26"/>
      <c r="N19" s="26"/>
      <c r="O19" s="26"/>
      <c r="P19" s="25"/>
      <c r="Q19" s="26"/>
      <c r="R19" s="27"/>
    </row>
    <row r="20" spans="1:18" ht="23.1" customHeight="1">
      <c r="A20" s="114" t="s">
        <v>196</v>
      </c>
      <c r="B20" s="129" t="s">
        <v>238</v>
      </c>
      <c r="C20" s="211"/>
      <c r="D20" s="16">
        <f>E21+F22</f>
        <v>0</v>
      </c>
      <c r="E20" s="17" t="s">
        <v>16</v>
      </c>
      <c r="F20" s="17" t="s">
        <v>16</v>
      </c>
      <c r="G20" s="16">
        <f>SUM(G21:G22)</f>
        <v>0</v>
      </c>
      <c r="H20" s="16">
        <f t="shared" ref="H20:R20" si="5">SUM(H21:H22)</f>
        <v>0</v>
      </c>
      <c r="I20" s="16">
        <f t="shared" si="5"/>
        <v>0</v>
      </c>
      <c r="J20" s="16">
        <f t="shared" si="5"/>
        <v>0</v>
      </c>
      <c r="K20" s="16">
        <f t="shared" si="5"/>
        <v>0</v>
      </c>
      <c r="L20" s="16">
        <f t="shared" si="5"/>
        <v>0</v>
      </c>
      <c r="M20" s="16">
        <f t="shared" si="5"/>
        <v>0</v>
      </c>
      <c r="N20" s="16">
        <f t="shared" si="5"/>
        <v>0</v>
      </c>
      <c r="O20" s="16">
        <f t="shared" si="5"/>
        <v>0</v>
      </c>
      <c r="P20" s="16">
        <f t="shared" si="5"/>
        <v>0</v>
      </c>
      <c r="Q20" s="16">
        <f t="shared" si="5"/>
        <v>0</v>
      </c>
      <c r="R20" s="124">
        <f t="shared" si="5"/>
        <v>0</v>
      </c>
    </row>
    <row r="21" spans="1:18" ht="23.1" customHeight="1">
      <c r="A21" s="247" t="s">
        <v>0</v>
      </c>
      <c r="B21" s="248"/>
      <c r="C21" s="212"/>
      <c r="D21" s="18" t="s">
        <v>16</v>
      </c>
      <c r="E21" s="19">
        <f>SUM(G21:R21)</f>
        <v>0</v>
      </c>
      <c r="F21" s="18" t="s">
        <v>16</v>
      </c>
      <c r="G21" s="20"/>
      <c r="H21" s="20"/>
      <c r="I21" s="20"/>
      <c r="J21" s="20"/>
      <c r="K21" s="20"/>
      <c r="L21" s="21"/>
      <c r="M21" s="21"/>
      <c r="N21" s="21"/>
      <c r="O21" s="21"/>
      <c r="P21" s="20"/>
      <c r="Q21" s="21"/>
      <c r="R21" s="22"/>
    </row>
    <row r="22" spans="1:18" ht="23.1" customHeight="1" thickBot="1">
      <c r="A22" s="234" t="s">
        <v>1</v>
      </c>
      <c r="B22" s="235"/>
      <c r="C22" s="213"/>
      <c r="D22" s="23" t="s">
        <v>16</v>
      </c>
      <c r="E22" s="23" t="s">
        <v>16</v>
      </c>
      <c r="F22" s="24">
        <f>SUM(G22:R22)</f>
        <v>0</v>
      </c>
      <c r="G22" s="25"/>
      <c r="H22" s="25"/>
      <c r="I22" s="25"/>
      <c r="J22" s="25"/>
      <c r="K22" s="25"/>
      <c r="L22" s="26"/>
      <c r="M22" s="26"/>
      <c r="N22" s="26"/>
      <c r="O22" s="26"/>
      <c r="P22" s="25"/>
      <c r="Q22" s="26"/>
      <c r="R22" s="27"/>
    </row>
    <row r="23" spans="1:18" ht="23.1" customHeight="1">
      <c r="A23" s="114" t="s">
        <v>197</v>
      </c>
      <c r="B23" s="129" t="s">
        <v>238</v>
      </c>
      <c r="C23" s="211"/>
      <c r="D23" s="16">
        <f>E24+F25</f>
        <v>0</v>
      </c>
      <c r="E23" s="17" t="s">
        <v>16</v>
      </c>
      <c r="F23" s="17" t="s">
        <v>16</v>
      </c>
      <c r="G23" s="16">
        <f>SUM(G24:G25)</f>
        <v>0</v>
      </c>
      <c r="H23" s="16">
        <f t="shared" ref="H23:R23" si="6">SUM(H24:H25)</f>
        <v>0</v>
      </c>
      <c r="I23" s="16">
        <f t="shared" si="6"/>
        <v>0</v>
      </c>
      <c r="J23" s="16">
        <f t="shared" si="6"/>
        <v>0</v>
      </c>
      <c r="K23" s="16">
        <f t="shared" si="6"/>
        <v>0</v>
      </c>
      <c r="L23" s="16">
        <f t="shared" si="6"/>
        <v>0</v>
      </c>
      <c r="M23" s="16">
        <f t="shared" si="6"/>
        <v>0</v>
      </c>
      <c r="N23" s="16">
        <f t="shared" si="6"/>
        <v>0</v>
      </c>
      <c r="O23" s="16">
        <f t="shared" si="6"/>
        <v>0</v>
      </c>
      <c r="P23" s="16">
        <f t="shared" si="6"/>
        <v>0</v>
      </c>
      <c r="Q23" s="16">
        <f t="shared" si="6"/>
        <v>0</v>
      </c>
      <c r="R23" s="124">
        <f t="shared" si="6"/>
        <v>0</v>
      </c>
    </row>
    <row r="24" spans="1:18" ht="23.1" customHeight="1">
      <c r="A24" s="242" t="s">
        <v>0</v>
      </c>
      <c r="B24" s="243"/>
      <c r="C24" s="212"/>
      <c r="D24" s="18" t="s">
        <v>16</v>
      </c>
      <c r="E24" s="19">
        <f>SUM(G24:R24)</f>
        <v>0</v>
      </c>
      <c r="F24" s="18" t="s">
        <v>16</v>
      </c>
      <c r="G24" s="20"/>
      <c r="H24" s="20"/>
      <c r="I24" s="20"/>
      <c r="J24" s="20"/>
      <c r="K24" s="20"/>
      <c r="L24" s="21"/>
      <c r="M24" s="21"/>
      <c r="N24" s="21"/>
      <c r="O24" s="21"/>
      <c r="P24" s="20"/>
      <c r="Q24" s="21"/>
      <c r="R24" s="22"/>
    </row>
    <row r="25" spans="1:18" ht="23.1" customHeight="1" thickBot="1">
      <c r="A25" s="234" t="s">
        <v>1</v>
      </c>
      <c r="B25" s="235"/>
      <c r="C25" s="213"/>
      <c r="D25" s="23" t="s">
        <v>16</v>
      </c>
      <c r="E25" s="23" t="s">
        <v>16</v>
      </c>
      <c r="F25" s="24">
        <f>SUM(G25:R25)</f>
        <v>0</v>
      </c>
      <c r="G25" s="25"/>
      <c r="H25" s="25"/>
      <c r="I25" s="25"/>
      <c r="J25" s="25"/>
      <c r="K25" s="25"/>
      <c r="L25" s="26"/>
      <c r="M25" s="26"/>
      <c r="N25" s="26"/>
      <c r="O25" s="26"/>
      <c r="P25" s="25"/>
      <c r="Q25" s="26"/>
      <c r="R25" s="27"/>
    </row>
    <row r="26" spans="1:18" ht="23.1" customHeight="1">
      <c r="A26" s="114" t="s">
        <v>198</v>
      </c>
      <c r="B26" s="129" t="s">
        <v>238</v>
      </c>
      <c r="C26" s="211"/>
      <c r="D26" s="16">
        <f>E27+F28</f>
        <v>0</v>
      </c>
      <c r="E26" s="17" t="s">
        <v>16</v>
      </c>
      <c r="F26" s="17" t="s">
        <v>16</v>
      </c>
      <c r="G26" s="16">
        <f>SUM(G27:G28)</f>
        <v>0</v>
      </c>
      <c r="H26" s="16">
        <f t="shared" ref="H26:R26" si="7">SUM(H27:H28)</f>
        <v>0</v>
      </c>
      <c r="I26" s="16">
        <f t="shared" si="7"/>
        <v>0</v>
      </c>
      <c r="J26" s="16">
        <f t="shared" si="7"/>
        <v>0</v>
      </c>
      <c r="K26" s="16">
        <f t="shared" si="7"/>
        <v>0</v>
      </c>
      <c r="L26" s="16">
        <f t="shared" si="7"/>
        <v>0</v>
      </c>
      <c r="M26" s="16">
        <f t="shared" si="7"/>
        <v>0</v>
      </c>
      <c r="N26" s="16">
        <f t="shared" si="7"/>
        <v>0</v>
      </c>
      <c r="O26" s="16">
        <f t="shared" si="7"/>
        <v>0</v>
      </c>
      <c r="P26" s="16">
        <f t="shared" si="7"/>
        <v>0</v>
      </c>
      <c r="Q26" s="16">
        <f t="shared" si="7"/>
        <v>0</v>
      </c>
      <c r="R26" s="124">
        <f t="shared" si="7"/>
        <v>0</v>
      </c>
    </row>
    <row r="27" spans="1:18" ht="23.1" customHeight="1">
      <c r="A27" s="242" t="s">
        <v>0</v>
      </c>
      <c r="B27" s="243"/>
      <c r="C27" s="212"/>
      <c r="D27" s="18" t="s">
        <v>16</v>
      </c>
      <c r="E27" s="19">
        <f>SUM(G27:R27)</f>
        <v>0</v>
      </c>
      <c r="F27" s="18" t="s">
        <v>16</v>
      </c>
      <c r="G27" s="20"/>
      <c r="H27" s="20"/>
      <c r="I27" s="20"/>
      <c r="J27" s="20"/>
      <c r="K27" s="20"/>
      <c r="L27" s="21"/>
      <c r="M27" s="21"/>
      <c r="N27" s="21"/>
      <c r="O27" s="21"/>
      <c r="P27" s="20"/>
      <c r="Q27" s="21"/>
      <c r="R27" s="22"/>
    </row>
    <row r="28" spans="1:18" ht="23.1" customHeight="1" thickBot="1">
      <c r="A28" s="234" t="s">
        <v>1</v>
      </c>
      <c r="B28" s="235"/>
      <c r="C28" s="213"/>
      <c r="D28" s="23" t="s">
        <v>16</v>
      </c>
      <c r="E28" s="23" t="s">
        <v>16</v>
      </c>
      <c r="F28" s="24">
        <f>SUM(G28:R28)</f>
        <v>0</v>
      </c>
      <c r="G28" s="25"/>
      <c r="H28" s="25"/>
      <c r="I28" s="25"/>
      <c r="J28" s="25"/>
      <c r="K28" s="25"/>
      <c r="L28" s="26"/>
      <c r="M28" s="26"/>
      <c r="N28" s="26"/>
      <c r="O28" s="26"/>
      <c r="P28" s="25"/>
      <c r="Q28" s="26"/>
      <c r="R28" s="27"/>
    </row>
    <row r="29" spans="1:18" ht="23.1" customHeight="1">
      <c r="A29" s="114" t="s">
        <v>199</v>
      </c>
      <c r="B29" s="129" t="s">
        <v>238</v>
      </c>
      <c r="C29" s="211"/>
      <c r="D29" s="16">
        <f>E30+F31</f>
        <v>0</v>
      </c>
      <c r="E29" s="17" t="s">
        <v>16</v>
      </c>
      <c r="F29" s="17" t="s">
        <v>16</v>
      </c>
      <c r="G29" s="16">
        <f>SUM(G30:G31)</f>
        <v>0</v>
      </c>
      <c r="H29" s="16">
        <f t="shared" ref="H29:R29" si="8">SUM(H30:H31)</f>
        <v>0</v>
      </c>
      <c r="I29" s="16">
        <f t="shared" si="8"/>
        <v>0</v>
      </c>
      <c r="J29" s="16">
        <f t="shared" si="8"/>
        <v>0</v>
      </c>
      <c r="K29" s="16">
        <f t="shared" si="8"/>
        <v>0</v>
      </c>
      <c r="L29" s="16">
        <f t="shared" si="8"/>
        <v>0</v>
      </c>
      <c r="M29" s="16">
        <f t="shared" si="8"/>
        <v>0</v>
      </c>
      <c r="N29" s="16">
        <f t="shared" si="8"/>
        <v>0</v>
      </c>
      <c r="O29" s="16">
        <f t="shared" si="8"/>
        <v>0</v>
      </c>
      <c r="P29" s="16">
        <f t="shared" si="8"/>
        <v>0</v>
      </c>
      <c r="Q29" s="16">
        <f t="shared" si="8"/>
        <v>0</v>
      </c>
      <c r="R29" s="124">
        <f t="shared" si="8"/>
        <v>0</v>
      </c>
    </row>
    <row r="30" spans="1:18" ht="23.1" customHeight="1">
      <c r="A30" s="242" t="s">
        <v>0</v>
      </c>
      <c r="B30" s="243"/>
      <c r="C30" s="212"/>
      <c r="D30" s="18" t="s">
        <v>16</v>
      </c>
      <c r="E30" s="19">
        <f>SUM(G30:R30)</f>
        <v>0</v>
      </c>
      <c r="F30" s="18" t="s">
        <v>16</v>
      </c>
      <c r="G30" s="20"/>
      <c r="H30" s="20"/>
      <c r="I30" s="20"/>
      <c r="J30" s="20"/>
      <c r="K30" s="20"/>
      <c r="L30" s="21"/>
      <c r="M30" s="21"/>
      <c r="N30" s="21"/>
      <c r="O30" s="21"/>
      <c r="P30" s="20"/>
      <c r="Q30" s="21"/>
      <c r="R30" s="22"/>
    </row>
    <row r="31" spans="1:18" ht="23.1" customHeight="1" thickBot="1">
      <c r="A31" s="234" t="s">
        <v>1</v>
      </c>
      <c r="B31" s="235"/>
      <c r="C31" s="213"/>
      <c r="D31" s="23" t="s">
        <v>16</v>
      </c>
      <c r="E31" s="23" t="s">
        <v>16</v>
      </c>
      <c r="F31" s="24">
        <f>SUM(G31:R31)</f>
        <v>0</v>
      </c>
      <c r="G31" s="25"/>
      <c r="H31" s="25"/>
      <c r="I31" s="25"/>
      <c r="J31" s="25"/>
      <c r="K31" s="25"/>
      <c r="L31" s="26"/>
      <c r="M31" s="26"/>
      <c r="N31" s="26"/>
      <c r="O31" s="26"/>
      <c r="P31" s="25"/>
      <c r="Q31" s="26"/>
      <c r="R31" s="27"/>
    </row>
    <row r="32" spans="1:18" ht="22.9" customHeight="1">
      <c r="A32" s="114" t="s">
        <v>200</v>
      </c>
      <c r="B32" s="129" t="s">
        <v>238</v>
      </c>
      <c r="C32" s="211"/>
      <c r="D32" s="16">
        <f>E33+F34</f>
        <v>0</v>
      </c>
      <c r="E32" s="17" t="s">
        <v>16</v>
      </c>
      <c r="F32" s="17" t="s">
        <v>16</v>
      </c>
      <c r="G32" s="16">
        <f>SUM(G33:G34)</f>
        <v>0</v>
      </c>
      <c r="H32" s="16">
        <f t="shared" ref="H32:R32" si="9">SUM(H33:H34)</f>
        <v>0</v>
      </c>
      <c r="I32" s="16">
        <f t="shared" si="9"/>
        <v>0</v>
      </c>
      <c r="J32" s="16">
        <f t="shared" si="9"/>
        <v>0</v>
      </c>
      <c r="K32" s="16">
        <f t="shared" si="9"/>
        <v>0</v>
      </c>
      <c r="L32" s="16">
        <f t="shared" si="9"/>
        <v>0</v>
      </c>
      <c r="M32" s="16">
        <f t="shared" si="9"/>
        <v>0</v>
      </c>
      <c r="N32" s="16">
        <f t="shared" si="9"/>
        <v>0</v>
      </c>
      <c r="O32" s="16">
        <f t="shared" si="9"/>
        <v>0</v>
      </c>
      <c r="P32" s="16">
        <f t="shared" si="9"/>
        <v>0</v>
      </c>
      <c r="Q32" s="16">
        <f t="shared" si="9"/>
        <v>0</v>
      </c>
      <c r="R32" s="124">
        <f t="shared" si="9"/>
        <v>0</v>
      </c>
    </row>
    <row r="33" spans="1:18" ht="23.1" customHeight="1">
      <c r="A33" s="242" t="s">
        <v>0</v>
      </c>
      <c r="B33" s="243"/>
      <c r="C33" s="212"/>
      <c r="D33" s="18" t="s">
        <v>16</v>
      </c>
      <c r="E33" s="19">
        <f>SUM(G33:R33)</f>
        <v>0</v>
      </c>
      <c r="F33" s="18" t="s">
        <v>16</v>
      </c>
      <c r="G33" s="20"/>
      <c r="H33" s="20"/>
      <c r="I33" s="20"/>
      <c r="J33" s="20"/>
      <c r="K33" s="20"/>
      <c r="L33" s="21"/>
      <c r="M33" s="21"/>
      <c r="N33" s="21"/>
      <c r="O33" s="21"/>
      <c r="P33" s="20"/>
      <c r="Q33" s="21"/>
      <c r="R33" s="22"/>
    </row>
    <row r="34" spans="1:18" ht="23.1" customHeight="1" thickBot="1">
      <c r="A34" s="234" t="s">
        <v>1</v>
      </c>
      <c r="B34" s="235"/>
      <c r="C34" s="213"/>
      <c r="D34" s="23" t="s">
        <v>16</v>
      </c>
      <c r="E34" s="23" t="s">
        <v>16</v>
      </c>
      <c r="F34" s="24">
        <f>SUM(G34:R34)</f>
        <v>0</v>
      </c>
      <c r="G34" s="25"/>
      <c r="H34" s="25"/>
      <c r="I34" s="25"/>
      <c r="J34" s="25"/>
      <c r="K34" s="25"/>
      <c r="L34" s="26"/>
      <c r="M34" s="26"/>
      <c r="N34" s="26"/>
      <c r="O34" s="26"/>
      <c r="P34" s="25"/>
      <c r="Q34" s="26"/>
      <c r="R34" s="27"/>
    </row>
    <row r="35" spans="1:18" ht="23.1" customHeight="1">
      <c r="A35" s="114" t="s">
        <v>201</v>
      </c>
      <c r="B35" s="129" t="s">
        <v>238</v>
      </c>
      <c r="C35" s="211"/>
      <c r="D35" s="16">
        <f>E36+F37</f>
        <v>0</v>
      </c>
      <c r="E35" s="17" t="s">
        <v>16</v>
      </c>
      <c r="F35" s="17" t="s">
        <v>16</v>
      </c>
      <c r="G35" s="16">
        <f>SUM(G36:G37)</f>
        <v>0</v>
      </c>
      <c r="H35" s="16">
        <f t="shared" ref="H35:R35" si="10">SUM(H36:H37)</f>
        <v>0</v>
      </c>
      <c r="I35" s="16">
        <f t="shared" si="10"/>
        <v>0</v>
      </c>
      <c r="J35" s="16">
        <f t="shared" si="10"/>
        <v>0</v>
      </c>
      <c r="K35" s="16">
        <f t="shared" si="10"/>
        <v>0</v>
      </c>
      <c r="L35" s="16">
        <f t="shared" si="10"/>
        <v>0</v>
      </c>
      <c r="M35" s="16">
        <f t="shared" si="10"/>
        <v>0</v>
      </c>
      <c r="N35" s="16">
        <f t="shared" si="10"/>
        <v>0</v>
      </c>
      <c r="O35" s="16">
        <f t="shared" si="10"/>
        <v>0</v>
      </c>
      <c r="P35" s="16">
        <f t="shared" si="10"/>
        <v>0</v>
      </c>
      <c r="Q35" s="16">
        <f t="shared" si="10"/>
        <v>0</v>
      </c>
      <c r="R35" s="124">
        <f t="shared" si="10"/>
        <v>0</v>
      </c>
    </row>
    <row r="36" spans="1:18" ht="23.1" customHeight="1">
      <c r="A36" s="242" t="s">
        <v>0</v>
      </c>
      <c r="B36" s="243"/>
      <c r="C36" s="212"/>
      <c r="D36" s="18" t="s">
        <v>16</v>
      </c>
      <c r="E36" s="19">
        <f>SUM(G36:R36)</f>
        <v>0</v>
      </c>
      <c r="F36" s="18" t="s">
        <v>16</v>
      </c>
      <c r="G36" s="20"/>
      <c r="H36" s="20"/>
      <c r="I36" s="20"/>
      <c r="J36" s="20"/>
      <c r="K36" s="20"/>
      <c r="L36" s="21"/>
      <c r="M36" s="21"/>
      <c r="N36" s="21"/>
      <c r="O36" s="21"/>
      <c r="P36" s="20"/>
      <c r="Q36" s="21"/>
      <c r="R36" s="22"/>
    </row>
    <row r="37" spans="1:18" ht="23.1" customHeight="1" thickBot="1">
      <c r="A37" s="234" t="s">
        <v>1</v>
      </c>
      <c r="B37" s="235"/>
      <c r="C37" s="213"/>
      <c r="D37" s="23" t="s">
        <v>16</v>
      </c>
      <c r="E37" s="23" t="s">
        <v>16</v>
      </c>
      <c r="F37" s="24">
        <f>SUM(G37:R37)</f>
        <v>0</v>
      </c>
      <c r="G37" s="25"/>
      <c r="H37" s="25"/>
      <c r="I37" s="25"/>
      <c r="J37" s="25"/>
      <c r="K37" s="25"/>
      <c r="L37" s="26"/>
      <c r="M37" s="26"/>
      <c r="N37" s="26"/>
      <c r="O37" s="26"/>
      <c r="P37" s="25"/>
      <c r="Q37" s="26"/>
      <c r="R37" s="27"/>
    </row>
    <row r="38" spans="1:18" ht="23.1" customHeight="1">
      <c r="A38" s="114" t="s">
        <v>202</v>
      </c>
      <c r="B38" s="129" t="s">
        <v>238</v>
      </c>
      <c r="C38" s="211"/>
      <c r="D38" s="16">
        <f>E39+F40</f>
        <v>0</v>
      </c>
      <c r="E38" s="17" t="s">
        <v>16</v>
      </c>
      <c r="F38" s="17" t="s">
        <v>16</v>
      </c>
      <c r="G38" s="16">
        <f>SUM(G39:G40)</f>
        <v>0</v>
      </c>
      <c r="H38" s="16">
        <f t="shared" ref="H38:R38" si="11">SUM(H39:H40)</f>
        <v>0</v>
      </c>
      <c r="I38" s="16">
        <f t="shared" si="11"/>
        <v>0</v>
      </c>
      <c r="J38" s="16">
        <f t="shared" si="11"/>
        <v>0</v>
      </c>
      <c r="K38" s="16">
        <f t="shared" si="11"/>
        <v>0</v>
      </c>
      <c r="L38" s="16">
        <f t="shared" si="11"/>
        <v>0</v>
      </c>
      <c r="M38" s="16">
        <f t="shared" si="11"/>
        <v>0</v>
      </c>
      <c r="N38" s="16">
        <f t="shared" si="11"/>
        <v>0</v>
      </c>
      <c r="O38" s="16">
        <f t="shared" si="11"/>
        <v>0</v>
      </c>
      <c r="P38" s="16">
        <f t="shared" si="11"/>
        <v>0</v>
      </c>
      <c r="Q38" s="16">
        <f t="shared" si="11"/>
        <v>0</v>
      </c>
      <c r="R38" s="124">
        <f t="shared" si="11"/>
        <v>0</v>
      </c>
    </row>
    <row r="39" spans="1:18" ht="23.1" customHeight="1">
      <c r="A39" s="242" t="s">
        <v>0</v>
      </c>
      <c r="B39" s="243"/>
      <c r="C39" s="212"/>
      <c r="D39" s="18" t="s">
        <v>16</v>
      </c>
      <c r="E39" s="19">
        <f>SUM(G39:R39)</f>
        <v>0</v>
      </c>
      <c r="F39" s="18" t="s">
        <v>16</v>
      </c>
      <c r="G39" s="20"/>
      <c r="H39" s="20"/>
      <c r="I39" s="20"/>
      <c r="J39" s="20"/>
      <c r="K39" s="20"/>
      <c r="L39" s="21"/>
      <c r="M39" s="21"/>
      <c r="N39" s="21"/>
      <c r="O39" s="21"/>
      <c r="P39" s="20"/>
      <c r="Q39" s="21"/>
      <c r="R39" s="22"/>
    </row>
    <row r="40" spans="1:18" ht="23.1" customHeight="1" thickBot="1">
      <c r="A40" s="234" t="s">
        <v>1</v>
      </c>
      <c r="B40" s="235"/>
      <c r="C40" s="213"/>
      <c r="D40" s="23" t="s">
        <v>16</v>
      </c>
      <c r="E40" s="23" t="s">
        <v>16</v>
      </c>
      <c r="F40" s="24">
        <f>SUM(G40:R40)</f>
        <v>0</v>
      </c>
      <c r="G40" s="25"/>
      <c r="H40" s="25"/>
      <c r="I40" s="25"/>
      <c r="J40" s="25"/>
      <c r="K40" s="25"/>
      <c r="L40" s="26"/>
      <c r="M40" s="26"/>
      <c r="N40" s="26"/>
      <c r="O40" s="26"/>
      <c r="P40" s="25"/>
      <c r="Q40" s="26"/>
      <c r="R40" s="27"/>
    </row>
    <row r="41" spans="1:18" ht="20.25" customHeight="1">
      <c r="B41" s="257" t="s">
        <v>272</v>
      </c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8"/>
      <c r="R41" s="28"/>
    </row>
    <row r="42" spans="1:18" ht="78" customHeight="1">
      <c r="B42" s="258" t="s">
        <v>273</v>
      </c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8"/>
      <c r="R42" s="28"/>
    </row>
    <row r="43" spans="1:18" ht="20.25" customHeight="1">
      <c r="B43" s="30" t="s">
        <v>44</v>
      </c>
      <c r="C43" s="121">
        <f>'DANE ZBIORCZO'!B25</f>
        <v>43881</v>
      </c>
      <c r="D43" s="133"/>
      <c r="E43" s="28"/>
      <c r="F43" s="28"/>
      <c r="G43" s="118"/>
      <c r="H43" s="118"/>
      <c r="I43" s="134"/>
      <c r="J43" s="134"/>
      <c r="K43" s="244" t="str">
        <f>'DANE ZBIORCZO'!C34</f>
        <v>Tadeusz Goc</v>
      </c>
      <c r="L43" s="244"/>
      <c r="O43" s="28"/>
      <c r="P43" s="28"/>
      <c r="Q43" s="28"/>
      <c r="R43" s="28"/>
    </row>
    <row r="44" spans="1:18" ht="23.25" customHeight="1">
      <c r="B44" s="31" t="s">
        <v>45</v>
      </c>
      <c r="C44" s="256" t="str">
        <f>'DANE ZBIORCZO'!B26</f>
        <v>Renata Janczura</v>
      </c>
      <c r="D44" s="256"/>
      <c r="E44" s="28"/>
      <c r="F44" s="28"/>
      <c r="G44" s="84"/>
      <c r="H44" s="84"/>
      <c r="I44" s="33"/>
      <c r="J44" s="33"/>
      <c r="K44" s="245" t="s">
        <v>46</v>
      </c>
      <c r="L44" s="245"/>
      <c r="O44" s="28"/>
      <c r="P44" s="28"/>
      <c r="Q44" s="28"/>
      <c r="R44" s="28"/>
    </row>
    <row r="45" spans="1:18" ht="23.25" customHeight="1">
      <c r="B45" s="30" t="s">
        <v>47</v>
      </c>
      <c r="C45" s="256" t="str">
        <f>'DANE ZBIORCZO'!B27</f>
        <v>77/404 93 28</v>
      </c>
      <c r="D45" s="256"/>
      <c r="E45" s="28"/>
      <c r="F45" s="28"/>
      <c r="G45" s="4"/>
      <c r="H45" s="4"/>
      <c r="K45" s="246" t="s">
        <v>48</v>
      </c>
      <c r="L45" s="246"/>
      <c r="O45" s="28"/>
      <c r="P45" s="28"/>
      <c r="Q45" s="28"/>
      <c r="R45" s="28"/>
    </row>
    <row r="46" spans="1:18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ht="23.45" customHeight="1">
      <c r="B47" s="29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ht="23.45" customHeigh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2:18" ht="23.45" customHeight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2:18" ht="23.4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2:18" ht="23.45" customHeight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2:18" ht="23.45" customHeight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2:18" ht="57.6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2:18" ht="19.899999999999999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2:18" ht="22.15" customHeight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2:18" ht="49.15" customHeight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2:18" ht="61.5" customHeight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2:18" ht="19.899999999999999" customHeight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2:18" ht="22.15" customHeight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2:18" ht="127.9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2:18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2:18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2:18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2:18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</sheetData>
  <customSheetViews>
    <customSheetView guid="{31B10AD8-2888-4240-B827-0BF9A6B58318}" scale="70">
      <selection activeCell="D4" sqref="D4:F5"/>
      <pageMargins left="0.35433070866141736" right="0.23622047244094491" top="0.23622047244094491" bottom="3.937007874015748E-2" header="0" footer="0"/>
      <pageSetup paperSize="9" scale="49" pageOrder="overThenDown" orientation="landscape" blackAndWhite="1" r:id="rId1"/>
      <headerFooter alignWithMargins="0"/>
    </customSheetView>
  </customSheetViews>
  <mergeCells count="51">
    <mergeCell ref="B42:P42"/>
    <mergeCell ref="B1:R1"/>
    <mergeCell ref="G2:H2"/>
    <mergeCell ref="A3:C3"/>
    <mergeCell ref="A7:R7"/>
    <mergeCell ref="A8:C8"/>
    <mergeCell ref="A9:C9"/>
    <mergeCell ref="E3:I3"/>
    <mergeCell ref="A4:B5"/>
    <mergeCell ref="C4:C5"/>
    <mergeCell ref="D4:F5"/>
    <mergeCell ref="G4:R4"/>
    <mergeCell ref="A6:B6"/>
    <mergeCell ref="D6:F6"/>
    <mergeCell ref="C11:C13"/>
    <mergeCell ref="A12:B12"/>
    <mergeCell ref="A13:B13"/>
    <mergeCell ref="A10:C10"/>
    <mergeCell ref="C14:C16"/>
    <mergeCell ref="A15:B15"/>
    <mergeCell ref="A16:B16"/>
    <mergeCell ref="C17:C19"/>
    <mergeCell ref="A18:B18"/>
    <mergeCell ref="A19:B19"/>
    <mergeCell ref="C20:C22"/>
    <mergeCell ref="A21:B21"/>
    <mergeCell ref="A22:B22"/>
    <mergeCell ref="A34:B34"/>
    <mergeCell ref="C23:C25"/>
    <mergeCell ref="A24:B24"/>
    <mergeCell ref="A25:B25"/>
    <mergeCell ref="C26:C28"/>
    <mergeCell ref="A27:B27"/>
    <mergeCell ref="A28:B28"/>
    <mergeCell ref="C29:C31"/>
    <mergeCell ref="A30:B30"/>
    <mergeCell ref="A31:B31"/>
    <mergeCell ref="C32:C34"/>
    <mergeCell ref="A33:B33"/>
    <mergeCell ref="C35:C37"/>
    <mergeCell ref="B41:P41"/>
    <mergeCell ref="A36:B36"/>
    <mergeCell ref="A37:B37"/>
    <mergeCell ref="C38:C40"/>
    <mergeCell ref="A39:B39"/>
    <mergeCell ref="A40:B40"/>
    <mergeCell ref="K43:L43"/>
    <mergeCell ref="C44:D44"/>
    <mergeCell ref="K44:L44"/>
    <mergeCell ref="C45:D45"/>
    <mergeCell ref="K45:L45"/>
  </mergeCells>
  <phoneticPr fontId="1" type="noConversion"/>
  <dataValidations count="2">
    <dataValidation type="decimal" operator="greaterThanOrEqual" allowBlank="1" showErrorMessage="1" errorTitle="Uwaga" error="Wpisz liczbę bez kropek i spacji" sqref="G11:R40" xr:uid="{00000000-0002-0000-0600-000000000000}">
      <formula1>0</formula1>
    </dataValidation>
    <dataValidation type="list" allowBlank="1" showInputMessage="1" showErrorMessage="1" errorTitle="Niedozwolone" error="Wypełnij tylko białe pola." sqref="D12:D13 E10 E8:F8 F9 E13 E11:F11 F12 D9:D10 E14:F14 D15:D16 E17:F17 E16 F15 D18:D19 E20:F20 E19 F18 D21:D22 E23:F23 E22 F21 E28 E26:F26 F27 D27:D28 E31 E29:F29 F30 D30:D31 E34 E32:F32 F33 D33:D34 E37 E35:F35 F36 D36:D37 E40 E38:F38 F39 D39:D40 D24:D25 E25 F24" xr:uid="{00000000-0002-0000-0600-000001000000}">
      <formula1>$S$1</formula1>
    </dataValidation>
  </dataValidations>
  <pageMargins left="0.35433070866141736" right="0.23622047244094491" top="0.23622047244094491" bottom="3.937007874015748E-2" header="0" footer="0"/>
  <pageSetup paperSize="9" scale="49" pageOrder="overThenDown" orientation="landscape" blackAndWhite="1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S48"/>
  <sheetViews>
    <sheetView zoomScale="70" zoomScaleNormal="70" workbookViewId="0"/>
  </sheetViews>
  <sheetFormatPr defaultColWidth="8.85546875" defaultRowHeight="12.75"/>
  <cols>
    <col min="1" max="1" width="3.42578125" style="29" bestFit="1" customWidth="1"/>
    <col min="2" max="2" width="38.85546875" style="7" customWidth="1"/>
    <col min="3" max="3" width="34.5703125" style="7" customWidth="1"/>
    <col min="4" max="6" width="16.7109375" style="7" customWidth="1"/>
    <col min="7" max="18" width="15.7109375" style="7" customWidth="1"/>
    <col min="19" max="19" width="11" style="7" customWidth="1"/>
    <col min="20" max="16384" width="8.85546875" style="7"/>
  </cols>
  <sheetData>
    <row r="1" spans="1:19" ht="15.75">
      <c r="B1" s="214" t="s">
        <v>242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7" t="s">
        <v>16</v>
      </c>
    </row>
    <row r="2" spans="1:19" ht="39" customHeight="1" thickBot="1">
      <c r="B2" s="89"/>
      <c r="C2" s="89"/>
      <c r="D2" s="89"/>
      <c r="E2" s="89"/>
      <c r="F2" s="89"/>
      <c r="G2" s="219" t="s">
        <v>114</v>
      </c>
      <c r="H2" s="219"/>
      <c r="I2" s="88" t="str">
        <f>'DANE ZBIORCZO'!B6</f>
        <v>31.12.2019 r.</v>
      </c>
      <c r="J2" s="89"/>
      <c r="K2" s="89"/>
      <c r="L2" s="89"/>
      <c r="M2" s="89"/>
      <c r="N2" s="89"/>
      <c r="O2" s="89"/>
      <c r="P2" s="89"/>
      <c r="Q2" s="89"/>
      <c r="R2" s="89"/>
      <c r="S2" s="87"/>
    </row>
    <row r="3" spans="1:19" ht="18.75" thickBot="1">
      <c r="A3" s="220" t="s">
        <v>77</v>
      </c>
      <c r="B3" s="221"/>
      <c r="C3" s="222"/>
      <c r="D3" s="115">
        <f>'DANE ZBIORCZO'!B8</f>
        <v>1611053</v>
      </c>
      <c r="E3" s="250" t="str">
        <f>'DANE ZBIORCZO'!B7</f>
        <v>Gmina Strzelce Opolskie</v>
      </c>
      <c r="F3" s="250"/>
      <c r="G3" s="250"/>
      <c r="H3" s="250"/>
      <c r="I3" s="250"/>
      <c r="J3" s="8"/>
      <c r="K3" s="8"/>
      <c r="L3" s="8"/>
      <c r="M3" s="8"/>
      <c r="N3" s="8"/>
      <c r="O3" s="8"/>
      <c r="P3" s="8"/>
      <c r="Q3" s="8"/>
    </row>
    <row r="4" spans="1:19" ht="21" customHeight="1" thickBot="1">
      <c r="A4" s="223" t="s">
        <v>244</v>
      </c>
      <c r="B4" s="224"/>
      <c r="C4" s="217" t="s">
        <v>243</v>
      </c>
      <c r="D4" s="227" t="str">
        <f>"niespłacone zobowiązania 
na dzień "&amp;TEXT('DANE ZBIORCZO'!B6,"dd.mm.rrrr")&amp;" r. (4+5+6+…+15)"</f>
        <v>niespłacone zobowiązania 
na dzień 31.12.2019 r. r. (4+5+6+…+15)</v>
      </c>
      <c r="E4" s="228"/>
      <c r="F4" s="229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6"/>
    </row>
    <row r="5" spans="1:19" ht="69" customHeight="1" thickBot="1">
      <c r="A5" s="225"/>
      <c r="B5" s="226"/>
      <c r="C5" s="218"/>
      <c r="D5" s="230"/>
      <c r="E5" s="231"/>
      <c r="F5" s="232"/>
      <c r="G5" s="126" t="s">
        <v>4</v>
      </c>
      <c r="H5" s="127" t="s">
        <v>5</v>
      </c>
      <c r="I5" s="126" t="s">
        <v>6</v>
      </c>
      <c r="J5" s="127" t="s">
        <v>7</v>
      </c>
      <c r="K5" s="126" t="s">
        <v>8</v>
      </c>
      <c r="L5" s="127" t="s">
        <v>9</v>
      </c>
      <c r="M5" s="126" t="s">
        <v>10</v>
      </c>
      <c r="N5" s="127" t="s">
        <v>11</v>
      </c>
      <c r="O5" s="126" t="s">
        <v>12</v>
      </c>
      <c r="P5" s="127" t="s">
        <v>15</v>
      </c>
      <c r="Q5" s="126" t="s">
        <v>261</v>
      </c>
      <c r="R5" s="128" t="s">
        <v>274</v>
      </c>
    </row>
    <row r="6" spans="1:19" ht="9.75" customHeight="1" thickBot="1">
      <c r="A6" s="251">
        <v>1</v>
      </c>
      <c r="B6" s="204"/>
      <c r="C6" s="9">
        <v>2</v>
      </c>
      <c r="D6" s="200">
        <v>3</v>
      </c>
      <c r="E6" s="201"/>
      <c r="F6" s="202"/>
      <c r="G6" s="10">
        <v>4</v>
      </c>
      <c r="H6" s="11">
        <v>5</v>
      </c>
      <c r="I6" s="10">
        <v>6</v>
      </c>
      <c r="J6" s="10">
        <v>7</v>
      </c>
      <c r="K6" s="11">
        <v>8</v>
      </c>
      <c r="L6" s="10">
        <v>9</v>
      </c>
      <c r="M6" s="10">
        <v>10</v>
      </c>
      <c r="N6" s="11">
        <v>11</v>
      </c>
      <c r="O6" s="10">
        <v>12</v>
      </c>
      <c r="P6" s="10">
        <v>13</v>
      </c>
      <c r="Q6" s="11">
        <v>14</v>
      </c>
      <c r="R6" s="12">
        <v>15</v>
      </c>
    </row>
    <row r="7" spans="1:19" ht="30.75" customHeight="1" thickBot="1">
      <c r="A7" s="252" t="s">
        <v>34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7"/>
    </row>
    <row r="8" spans="1:19" ht="23.1" customHeight="1" thickBot="1">
      <c r="A8" s="208" t="s">
        <v>66</v>
      </c>
      <c r="B8" s="209"/>
      <c r="C8" s="210"/>
      <c r="D8" s="13">
        <f>SUM(D11:D65536)</f>
        <v>0</v>
      </c>
      <c r="E8" s="14" t="s">
        <v>16</v>
      </c>
      <c r="F8" s="14" t="s">
        <v>16</v>
      </c>
      <c r="G8" s="15">
        <f>SUM(G11,G14,G17,G20,G23)</f>
        <v>0</v>
      </c>
      <c r="H8" s="15">
        <f t="shared" ref="H8:R8" si="0">SUM(H11,H14,H17,H20,H23)</f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0</v>
      </c>
      <c r="N8" s="15">
        <f t="shared" si="0"/>
        <v>0</v>
      </c>
      <c r="O8" s="15">
        <f t="shared" si="0"/>
        <v>0</v>
      </c>
      <c r="P8" s="152">
        <f t="shared" si="0"/>
        <v>0</v>
      </c>
      <c r="Q8" s="15">
        <f t="shared" si="0"/>
        <v>0</v>
      </c>
      <c r="R8" s="125">
        <f t="shared" si="0"/>
        <v>0</v>
      </c>
    </row>
    <row r="9" spans="1:19" ht="23.1" customHeight="1" thickBot="1">
      <c r="A9" s="236" t="s">
        <v>2</v>
      </c>
      <c r="B9" s="237"/>
      <c r="C9" s="238"/>
      <c r="D9" s="14" t="s">
        <v>16</v>
      </c>
      <c r="E9" s="13">
        <f>SUM(E11:E65536)</f>
        <v>0</v>
      </c>
      <c r="F9" s="14" t="s">
        <v>16</v>
      </c>
      <c r="G9" s="15">
        <f t="shared" ref="G9:R10" si="1">SUM(G12,G15,G18,G21,G24)</f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  <c r="L9" s="15">
        <f t="shared" si="1"/>
        <v>0</v>
      </c>
      <c r="M9" s="15">
        <f t="shared" si="1"/>
        <v>0</v>
      </c>
      <c r="N9" s="15">
        <f t="shared" si="1"/>
        <v>0</v>
      </c>
      <c r="O9" s="15">
        <f t="shared" si="1"/>
        <v>0</v>
      </c>
      <c r="P9" s="152">
        <f t="shared" si="1"/>
        <v>0</v>
      </c>
      <c r="Q9" s="15">
        <f t="shared" si="1"/>
        <v>0</v>
      </c>
      <c r="R9" s="125">
        <f t="shared" si="1"/>
        <v>0</v>
      </c>
    </row>
    <row r="10" spans="1:19" ht="23.1" customHeight="1" thickBot="1">
      <c r="A10" s="239" t="s">
        <v>3</v>
      </c>
      <c r="B10" s="240"/>
      <c r="C10" s="241"/>
      <c r="D10" s="14" t="s">
        <v>16</v>
      </c>
      <c r="E10" s="14" t="s">
        <v>16</v>
      </c>
      <c r="F10" s="13">
        <f>SUM(F11:F65536)</f>
        <v>0</v>
      </c>
      <c r="G10" s="15">
        <f t="shared" si="1"/>
        <v>0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  <c r="L10" s="15">
        <f t="shared" si="1"/>
        <v>0</v>
      </c>
      <c r="M10" s="15">
        <f t="shared" si="1"/>
        <v>0</v>
      </c>
      <c r="N10" s="15">
        <f t="shared" si="1"/>
        <v>0</v>
      </c>
      <c r="O10" s="15">
        <f t="shared" si="1"/>
        <v>0</v>
      </c>
      <c r="P10" s="152">
        <f t="shared" si="1"/>
        <v>0</v>
      </c>
      <c r="Q10" s="15">
        <f t="shared" si="1"/>
        <v>0</v>
      </c>
      <c r="R10" s="125">
        <f t="shared" si="1"/>
        <v>0</v>
      </c>
    </row>
    <row r="11" spans="1:19" ht="23.1" customHeight="1">
      <c r="A11" s="114" t="s">
        <v>193</v>
      </c>
      <c r="B11" s="129" t="s">
        <v>238</v>
      </c>
      <c r="C11" s="211"/>
      <c r="D11" s="16">
        <f>E12+F13</f>
        <v>0</v>
      </c>
      <c r="E11" s="17" t="s">
        <v>16</v>
      </c>
      <c r="F11" s="17" t="s">
        <v>16</v>
      </c>
      <c r="G11" s="16">
        <f>SUM(G12:G13)</f>
        <v>0</v>
      </c>
      <c r="H11" s="16">
        <f t="shared" ref="H11:Q11" si="2">SUM(H12:H13)</f>
        <v>0</v>
      </c>
      <c r="I11" s="16">
        <f t="shared" si="2"/>
        <v>0</v>
      </c>
      <c r="J11" s="16">
        <f t="shared" si="2"/>
        <v>0</v>
      </c>
      <c r="K11" s="16">
        <f t="shared" si="2"/>
        <v>0</v>
      </c>
      <c r="L11" s="16">
        <f t="shared" si="2"/>
        <v>0</v>
      </c>
      <c r="M11" s="16">
        <f t="shared" si="2"/>
        <v>0</v>
      </c>
      <c r="N11" s="16">
        <f t="shared" si="2"/>
        <v>0</v>
      </c>
      <c r="O11" s="16">
        <f t="shared" si="2"/>
        <v>0</v>
      </c>
      <c r="P11" s="16">
        <f t="shared" si="2"/>
        <v>0</v>
      </c>
      <c r="Q11" s="16">
        <f t="shared" si="2"/>
        <v>0</v>
      </c>
      <c r="R11" s="124">
        <f>SUM(R12:R13)</f>
        <v>0</v>
      </c>
    </row>
    <row r="12" spans="1:19" ht="23.1" customHeight="1">
      <c r="A12" s="242" t="s">
        <v>0</v>
      </c>
      <c r="B12" s="243"/>
      <c r="C12" s="212"/>
      <c r="D12" s="18" t="s">
        <v>16</v>
      </c>
      <c r="E12" s="19">
        <f>SUM(G12:R12)</f>
        <v>0</v>
      </c>
      <c r="F12" s="18" t="s">
        <v>16</v>
      </c>
      <c r="G12" s="20"/>
      <c r="H12" s="20"/>
      <c r="I12" s="20"/>
      <c r="J12" s="20"/>
      <c r="K12" s="20"/>
      <c r="L12" s="21"/>
      <c r="M12" s="21"/>
      <c r="N12" s="21"/>
      <c r="O12" s="21"/>
      <c r="P12" s="20"/>
      <c r="Q12" s="21"/>
      <c r="R12" s="22"/>
    </row>
    <row r="13" spans="1:19" ht="23.1" customHeight="1" thickBot="1">
      <c r="A13" s="234" t="s">
        <v>1</v>
      </c>
      <c r="B13" s="235"/>
      <c r="C13" s="213"/>
      <c r="D13" s="23" t="s">
        <v>16</v>
      </c>
      <c r="E13" s="23" t="s">
        <v>16</v>
      </c>
      <c r="F13" s="24">
        <f>SUM(G13:R13)</f>
        <v>0</v>
      </c>
      <c r="G13" s="25"/>
      <c r="H13" s="25"/>
      <c r="I13" s="25"/>
      <c r="J13" s="25"/>
      <c r="K13" s="25"/>
      <c r="L13" s="26"/>
      <c r="M13" s="26"/>
      <c r="N13" s="26"/>
      <c r="O13" s="26"/>
      <c r="P13" s="25"/>
      <c r="Q13" s="26"/>
      <c r="R13" s="27"/>
    </row>
    <row r="14" spans="1:19" ht="23.1" customHeight="1">
      <c r="A14" s="114" t="s">
        <v>194</v>
      </c>
      <c r="B14" s="129" t="s">
        <v>238</v>
      </c>
      <c r="C14" s="211"/>
      <c r="D14" s="16">
        <f>E15+F16</f>
        <v>0</v>
      </c>
      <c r="E14" s="17" t="s">
        <v>16</v>
      </c>
      <c r="F14" s="17" t="s">
        <v>16</v>
      </c>
      <c r="G14" s="16">
        <f>SUM(G15:G16)</f>
        <v>0</v>
      </c>
      <c r="H14" s="16">
        <f t="shared" ref="H14:R14" si="3">SUM(H15:H16)</f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  <c r="Q14" s="16">
        <f t="shared" si="3"/>
        <v>0</v>
      </c>
      <c r="R14" s="124">
        <f t="shared" si="3"/>
        <v>0</v>
      </c>
    </row>
    <row r="15" spans="1:19" ht="23.1" customHeight="1">
      <c r="A15" s="242" t="s">
        <v>0</v>
      </c>
      <c r="B15" s="243"/>
      <c r="C15" s="212"/>
      <c r="D15" s="18" t="s">
        <v>16</v>
      </c>
      <c r="E15" s="19">
        <f>SUM(G15:R15)</f>
        <v>0</v>
      </c>
      <c r="F15" s="18" t="s">
        <v>16</v>
      </c>
      <c r="G15" s="20"/>
      <c r="H15" s="20"/>
      <c r="I15" s="20"/>
      <c r="J15" s="20"/>
      <c r="K15" s="20"/>
      <c r="L15" s="21"/>
      <c r="M15" s="21"/>
      <c r="N15" s="21"/>
      <c r="O15" s="21"/>
      <c r="P15" s="20"/>
      <c r="Q15" s="21"/>
      <c r="R15" s="22"/>
    </row>
    <row r="16" spans="1:19" ht="23.1" customHeight="1" thickBot="1">
      <c r="A16" s="234" t="s">
        <v>1</v>
      </c>
      <c r="B16" s="235"/>
      <c r="C16" s="213"/>
      <c r="D16" s="23" t="s">
        <v>16</v>
      </c>
      <c r="E16" s="23" t="s">
        <v>16</v>
      </c>
      <c r="F16" s="24">
        <f>SUM(G16:R16)</f>
        <v>0</v>
      </c>
      <c r="G16" s="25"/>
      <c r="H16" s="25"/>
      <c r="I16" s="25"/>
      <c r="J16" s="25"/>
      <c r="K16" s="25"/>
      <c r="L16" s="26"/>
      <c r="M16" s="26"/>
      <c r="N16" s="26"/>
      <c r="O16" s="26"/>
      <c r="P16" s="25"/>
      <c r="Q16" s="26"/>
      <c r="R16" s="27"/>
    </row>
    <row r="17" spans="1:18" ht="23.1" customHeight="1">
      <c r="A17" s="114" t="s">
        <v>195</v>
      </c>
      <c r="B17" s="129" t="s">
        <v>238</v>
      </c>
      <c r="C17" s="211"/>
      <c r="D17" s="16">
        <f>E18+F19</f>
        <v>0</v>
      </c>
      <c r="E17" s="17" t="s">
        <v>16</v>
      </c>
      <c r="F17" s="17" t="s">
        <v>16</v>
      </c>
      <c r="G17" s="16">
        <f>SUM(G18:G19)</f>
        <v>0</v>
      </c>
      <c r="H17" s="16">
        <f t="shared" ref="H17:R17" si="4">SUM(H18:H19)</f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  <c r="P17" s="16">
        <f t="shared" si="4"/>
        <v>0</v>
      </c>
      <c r="Q17" s="16">
        <f t="shared" si="4"/>
        <v>0</v>
      </c>
      <c r="R17" s="124">
        <f t="shared" si="4"/>
        <v>0</v>
      </c>
    </row>
    <row r="18" spans="1:18" ht="23.1" customHeight="1">
      <c r="A18" s="247" t="s">
        <v>0</v>
      </c>
      <c r="B18" s="248"/>
      <c r="C18" s="212"/>
      <c r="D18" s="18" t="s">
        <v>16</v>
      </c>
      <c r="E18" s="19">
        <f>SUM(G18:R18)</f>
        <v>0</v>
      </c>
      <c r="F18" s="18" t="s">
        <v>16</v>
      </c>
      <c r="G18" s="20"/>
      <c r="H18" s="20"/>
      <c r="I18" s="20"/>
      <c r="J18" s="20"/>
      <c r="K18" s="20"/>
      <c r="L18" s="21"/>
      <c r="M18" s="21"/>
      <c r="N18" s="21"/>
      <c r="O18" s="21"/>
      <c r="P18" s="20"/>
      <c r="Q18" s="21"/>
      <c r="R18" s="22"/>
    </row>
    <row r="19" spans="1:18" ht="23.1" customHeight="1" thickBot="1">
      <c r="A19" s="234" t="s">
        <v>1</v>
      </c>
      <c r="B19" s="235"/>
      <c r="C19" s="213"/>
      <c r="D19" s="23" t="s">
        <v>16</v>
      </c>
      <c r="E19" s="23" t="s">
        <v>16</v>
      </c>
      <c r="F19" s="24">
        <f>SUM(G19:R19)</f>
        <v>0</v>
      </c>
      <c r="G19" s="25"/>
      <c r="H19" s="25"/>
      <c r="I19" s="25"/>
      <c r="J19" s="25"/>
      <c r="K19" s="25"/>
      <c r="L19" s="26"/>
      <c r="M19" s="26"/>
      <c r="N19" s="26"/>
      <c r="O19" s="26"/>
      <c r="P19" s="25"/>
      <c r="Q19" s="26"/>
      <c r="R19" s="27"/>
    </row>
    <row r="20" spans="1:18" ht="23.1" customHeight="1">
      <c r="A20" s="114" t="s">
        <v>196</v>
      </c>
      <c r="B20" s="129" t="s">
        <v>238</v>
      </c>
      <c r="C20" s="211"/>
      <c r="D20" s="16">
        <f>E21+F22</f>
        <v>0</v>
      </c>
      <c r="E20" s="17" t="s">
        <v>16</v>
      </c>
      <c r="F20" s="17" t="s">
        <v>16</v>
      </c>
      <c r="G20" s="16">
        <f>SUM(G21:G22)</f>
        <v>0</v>
      </c>
      <c r="H20" s="16">
        <f t="shared" ref="H20:R20" si="5">SUM(H21:H22)</f>
        <v>0</v>
      </c>
      <c r="I20" s="16">
        <f t="shared" si="5"/>
        <v>0</v>
      </c>
      <c r="J20" s="16">
        <f t="shared" si="5"/>
        <v>0</v>
      </c>
      <c r="K20" s="16">
        <f t="shared" si="5"/>
        <v>0</v>
      </c>
      <c r="L20" s="16">
        <f t="shared" si="5"/>
        <v>0</v>
      </c>
      <c r="M20" s="16">
        <f t="shared" si="5"/>
        <v>0</v>
      </c>
      <c r="N20" s="16">
        <f t="shared" si="5"/>
        <v>0</v>
      </c>
      <c r="O20" s="16">
        <f t="shared" si="5"/>
        <v>0</v>
      </c>
      <c r="P20" s="16">
        <f t="shared" si="5"/>
        <v>0</v>
      </c>
      <c r="Q20" s="16">
        <f t="shared" si="5"/>
        <v>0</v>
      </c>
      <c r="R20" s="124">
        <f t="shared" si="5"/>
        <v>0</v>
      </c>
    </row>
    <row r="21" spans="1:18" ht="23.1" customHeight="1">
      <c r="A21" s="247" t="s">
        <v>0</v>
      </c>
      <c r="B21" s="248"/>
      <c r="C21" s="212"/>
      <c r="D21" s="18" t="s">
        <v>16</v>
      </c>
      <c r="E21" s="19">
        <f>SUM(G21:R21)</f>
        <v>0</v>
      </c>
      <c r="F21" s="18" t="s">
        <v>16</v>
      </c>
      <c r="G21" s="20"/>
      <c r="H21" s="20"/>
      <c r="I21" s="20"/>
      <c r="J21" s="20"/>
      <c r="K21" s="20"/>
      <c r="L21" s="21"/>
      <c r="M21" s="21"/>
      <c r="N21" s="21"/>
      <c r="O21" s="21"/>
      <c r="P21" s="20"/>
      <c r="Q21" s="21"/>
      <c r="R21" s="22"/>
    </row>
    <row r="22" spans="1:18" ht="23.1" customHeight="1" thickBot="1">
      <c r="A22" s="234" t="s">
        <v>1</v>
      </c>
      <c r="B22" s="235"/>
      <c r="C22" s="213"/>
      <c r="D22" s="23" t="s">
        <v>16</v>
      </c>
      <c r="E22" s="23" t="s">
        <v>16</v>
      </c>
      <c r="F22" s="24">
        <f>SUM(G22:R22)</f>
        <v>0</v>
      </c>
      <c r="G22" s="25"/>
      <c r="H22" s="25"/>
      <c r="I22" s="25"/>
      <c r="J22" s="25"/>
      <c r="K22" s="25"/>
      <c r="L22" s="26"/>
      <c r="M22" s="26"/>
      <c r="N22" s="26"/>
      <c r="O22" s="26"/>
      <c r="P22" s="25"/>
      <c r="Q22" s="26"/>
      <c r="R22" s="27"/>
    </row>
    <row r="23" spans="1:18" ht="23.1" customHeight="1">
      <c r="A23" s="114" t="s">
        <v>197</v>
      </c>
      <c r="B23" s="129" t="s">
        <v>238</v>
      </c>
      <c r="C23" s="211"/>
      <c r="D23" s="16">
        <f>E24+F25</f>
        <v>0</v>
      </c>
      <c r="E23" s="17" t="s">
        <v>16</v>
      </c>
      <c r="F23" s="17" t="s">
        <v>16</v>
      </c>
      <c r="G23" s="16">
        <f>SUM(G24:G25)</f>
        <v>0</v>
      </c>
      <c r="H23" s="16">
        <f t="shared" ref="H23:R23" si="6">SUM(H24:H25)</f>
        <v>0</v>
      </c>
      <c r="I23" s="16">
        <f t="shared" si="6"/>
        <v>0</v>
      </c>
      <c r="J23" s="16">
        <f t="shared" si="6"/>
        <v>0</v>
      </c>
      <c r="K23" s="16">
        <f t="shared" si="6"/>
        <v>0</v>
      </c>
      <c r="L23" s="16">
        <f t="shared" si="6"/>
        <v>0</v>
      </c>
      <c r="M23" s="16">
        <f t="shared" si="6"/>
        <v>0</v>
      </c>
      <c r="N23" s="16">
        <f t="shared" si="6"/>
        <v>0</v>
      </c>
      <c r="O23" s="16">
        <f t="shared" si="6"/>
        <v>0</v>
      </c>
      <c r="P23" s="16">
        <f t="shared" si="6"/>
        <v>0</v>
      </c>
      <c r="Q23" s="16">
        <f t="shared" si="6"/>
        <v>0</v>
      </c>
      <c r="R23" s="124">
        <f t="shared" si="6"/>
        <v>0</v>
      </c>
    </row>
    <row r="24" spans="1:18" ht="23.1" customHeight="1">
      <c r="A24" s="242" t="s">
        <v>0</v>
      </c>
      <c r="B24" s="243"/>
      <c r="C24" s="212"/>
      <c r="D24" s="18" t="s">
        <v>16</v>
      </c>
      <c r="E24" s="19">
        <f>SUM(G24:R24)</f>
        <v>0</v>
      </c>
      <c r="F24" s="18" t="s">
        <v>16</v>
      </c>
      <c r="G24" s="20"/>
      <c r="H24" s="20"/>
      <c r="I24" s="20"/>
      <c r="J24" s="20"/>
      <c r="K24" s="20"/>
      <c r="L24" s="21"/>
      <c r="M24" s="21"/>
      <c r="N24" s="21"/>
      <c r="O24" s="21"/>
      <c r="P24" s="20"/>
      <c r="Q24" s="21"/>
      <c r="R24" s="22"/>
    </row>
    <row r="25" spans="1:18" ht="23.1" customHeight="1" thickBot="1">
      <c r="A25" s="234" t="s">
        <v>1</v>
      </c>
      <c r="B25" s="235"/>
      <c r="C25" s="213"/>
      <c r="D25" s="23" t="s">
        <v>16</v>
      </c>
      <c r="E25" s="23" t="s">
        <v>16</v>
      </c>
      <c r="F25" s="24">
        <f>SUM(G25:R25)</f>
        <v>0</v>
      </c>
      <c r="G25" s="25"/>
      <c r="H25" s="25"/>
      <c r="I25" s="25"/>
      <c r="J25" s="25"/>
      <c r="K25" s="25"/>
      <c r="L25" s="26"/>
      <c r="M25" s="26"/>
      <c r="N25" s="26"/>
      <c r="O25" s="26"/>
      <c r="P25" s="25"/>
      <c r="Q25" s="26"/>
      <c r="R25" s="27"/>
    </row>
    <row r="26" spans="1:18" ht="45.75" customHeight="1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ht="23.25" customHeight="1">
      <c r="B27" s="30" t="s">
        <v>44</v>
      </c>
      <c r="C27" s="121">
        <f>'DANE ZBIORCZO'!B25</f>
        <v>43881</v>
      </c>
      <c r="D27" s="133"/>
      <c r="E27" s="28"/>
      <c r="F27" s="28"/>
      <c r="G27" s="118"/>
      <c r="H27" s="118"/>
      <c r="I27" s="134"/>
      <c r="J27" s="134"/>
      <c r="K27" s="244" t="str">
        <f>'DANE ZBIORCZO'!C34</f>
        <v>Tadeusz Goc</v>
      </c>
      <c r="L27" s="244"/>
      <c r="O27" s="28"/>
      <c r="P27" s="28"/>
      <c r="Q27" s="28"/>
      <c r="R27" s="28"/>
    </row>
    <row r="28" spans="1:18" ht="23.25" customHeight="1">
      <c r="B28" s="31" t="s">
        <v>45</v>
      </c>
      <c r="C28" s="256" t="str">
        <f>'DANE ZBIORCZO'!B26</f>
        <v>Renata Janczura</v>
      </c>
      <c r="D28" s="256"/>
      <c r="E28" s="28"/>
      <c r="F28" s="28"/>
      <c r="G28" s="84"/>
      <c r="H28" s="84"/>
      <c r="I28" s="33"/>
      <c r="J28" s="33"/>
      <c r="K28" s="245" t="s">
        <v>46</v>
      </c>
      <c r="L28" s="245"/>
      <c r="O28" s="28"/>
      <c r="P28" s="28"/>
      <c r="Q28" s="28"/>
      <c r="R28" s="28"/>
    </row>
    <row r="29" spans="1:18" ht="23.25" customHeight="1">
      <c r="B29" s="30" t="s">
        <v>47</v>
      </c>
      <c r="C29" s="256" t="str">
        <f>'DANE ZBIORCZO'!B27</f>
        <v>77/404 93 28</v>
      </c>
      <c r="D29" s="256"/>
      <c r="E29" s="28"/>
      <c r="F29" s="28"/>
      <c r="G29" s="4"/>
      <c r="H29" s="4"/>
      <c r="K29" s="246" t="s">
        <v>48</v>
      </c>
      <c r="L29" s="246"/>
      <c r="O29" s="28"/>
      <c r="P29" s="28"/>
      <c r="Q29" s="28"/>
      <c r="R29" s="28"/>
    </row>
    <row r="30" spans="1:18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ht="23.45" customHeight="1">
      <c r="B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23.45" customHeigh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2:18" ht="23.45" customHeight="1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2:18" ht="23.4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2:18" ht="23.45" customHeight="1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2:18" ht="23.45" customHeight="1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2:18" ht="57.6" customHeight="1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2:18" ht="19.899999999999999" customHeight="1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2:18" ht="22.15" customHeight="1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2:18" ht="49.15" customHeight="1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2:18" ht="61.5" customHeight="1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2:18" ht="19.899999999999999" customHeight="1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2:18" ht="22.15" customHeight="1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2:18" ht="127.9" customHeight="1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2:18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2:18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2:18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2:18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</sheetData>
  <customSheetViews>
    <customSheetView guid="{31B10AD8-2888-4240-B827-0BF9A6B58318}" scale="70">
      <selection activeCell="J2" sqref="J2"/>
      <pageMargins left="0.35433070866141736" right="0.23622047244094491" top="0.23622047244094491" bottom="3.937007874015748E-2" header="0" footer="0"/>
      <pageSetup paperSize="9" scale="49" pageOrder="overThenDown" orientation="landscape" blackAndWhite="1" r:id="rId1"/>
      <headerFooter alignWithMargins="0"/>
    </customSheetView>
  </customSheetViews>
  <mergeCells count="34">
    <mergeCell ref="B1:R1"/>
    <mergeCell ref="C11:C13"/>
    <mergeCell ref="A12:B12"/>
    <mergeCell ref="A13:B13"/>
    <mergeCell ref="G2:H2"/>
    <mergeCell ref="A3:C3"/>
    <mergeCell ref="E3:I3"/>
    <mergeCell ref="A4:B5"/>
    <mergeCell ref="C4:C5"/>
    <mergeCell ref="D4:F5"/>
    <mergeCell ref="G4:R4"/>
    <mergeCell ref="A19:B19"/>
    <mergeCell ref="A6:B6"/>
    <mergeCell ref="D6:F6"/>
    <mergeCell ref="A7:R7"/>
    <mergeCell ref="A8:C8"/>
    <mergeCell ref="A9:C9"/>
    <mergeCell ref="A10:C10"/>
    <mergeCell ref="C14:C16"/>
    <mergeCell ref="A15:B15"/>
    <mergeCell ref="A16:B16"/>
    <mergeCell ref="C17:C19"/>
    <mergeCell ref="A18:B18"/>
    <mergeCell ref="C20:C22"/>
    <mergeCell ref="A21:B21"/>
    <mergeCell ref="A22:B22"/>
    <mergeCell ref="C23:C25"/>
    <mergeCell ref="A24:B24"/>
    <mergeCell ref="A25:B25"/>
    <mergeCell ref="C29:D29"/>
    <mergeCell ref="K29:L29"/>
    <mergeCell ref="K27:L27"/>
    <mergeCell ref="C28:D28"/>
    <mergeCell ref="K28:L28"/>
  </mergeCells>
  <phoneticPr fontId="1" type="noConversion"/>
  <dataValidations count="2">
    <dataValidation type="decimal" operator="greaterThanOrEqual" allowBlank="1" showErrorMessage="1" errorTitle="Uwaga" error="Wpisz liczbę bez kropek i spacji" sqref="G11:R25" xr:uid="{00000000-0002-0000-0700-000000000000}">
      <formula1>0</formula1>
    </dataValidation>
    <dataValidation type="list" allowBlank="1" showInputMessage="1" showErrorMessage="1" errorTitle="Niedozwolone" error="Wypełnij tylko białe pola." sqref="D12:D13 E10 E8:F8 F9 E13 E11:F11 F12 D9:D10 E14:F14 D15:D16 E17:F17 E16 F15 D18:D19 E20:F20 E19 F18 D21:D22 E23:F23 E22 F21 D24:D25 E25 F24" xr:uid="{00000000-0002-0000-0700-000001000000}">
      <formula1>$S$1</formula1>
    </dataValidation>
  </dataValidations>
  <pageMargins left="0.35433070866141736" right="0.23622047244094491" top="0.23622047244094491" bottom="3.937007874015748E-2" header="0" footer="0"/>
  <pageSetup paperSize="9" scale="49" pageOrder="overThenDown" orientation="landscape" blackAndWhite="1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249977111117893"/>
  </sheetPr>
  <dimension ref="A1:L35"/>
  <sheetViews>
    <sheetView zoomScaleNormal="100" workbookViewId="0"/>
  </sheetViews>
  <sheetFormatPr defaultColWidth="9.140625" defaultRowHeight="12.75"/>
  <cols>
    <col min="1" max="1" width="5.140625" style="34" customWidth="1"/>
    <col min="2" max="2" width="65" style="34" customWidth="1"/>
    <col min="3" max="3" width="14.7109375" style="34" customWidth="1"/>
    <col min="4" max="7" width="19.5703125" style="34" customWidth="1"/>
    <col min="8" max="8" width="2" style="34" customWidth="1"/>
    <col min="9" max="9" width="17.7109375" style="34" customWidth="1"/>
    <col min="10" max="16384" width="9.140625" style="34"/>
  </cols>
  <sheetData>
    <row r="1" spans="1:11" ht="15.75">
      <c r="B1" s="35" t="s">
        <v>79</v>
      </c>
      <c r="H1" s="36"/>
      <c r="J1" s="37"/>
      <c r="K1" s="38"/>
    </row>
    <row r="2" spans="1:11">
      <c r="G2" s="265"/>
      <c r="H2" s="265"/>
      <c r="J2" s="37"/>
    </row>
    <row r="3" spans="1:11">
      <c r="B3" s="39" t="s">
        <v>36</v>
      </c>
      <c r="C3" s="266" t="str">
        <f>KREDYTY!E3</f>
        <v>Gmina Strzelce Opolskie</v>
      </c>
      <c r="D3" s="266"/>
      <c r="E3" s="266"/>
      <c r="J3" s="37"/>
    </row>
    <row r="4" spans="1:11">
      <c r="B4" s="39" t="s">
        <v>37</v>
      </c>
      <c r="C4" s="40">
        <f>KREDYTY!D3</f>
        <v>1611053</v>
      </c>
      <c r="D4" s="41"/>
      <c r="E4" s="41"/>
    </row>
    <row r="6" spans="1:11" ht="15.75">
      <c r="B6" s="42" t="s">
        <v>102</v>
      </c>
      <c r="C6" s="90" t="s">
        <v>65</v>
      </c>
      <c r="D6" s="91" t="str">
        <f>'DANE ZBIORCZO'!B6</f>
        <v>31.12.2019 r.</v>
      </c>
    </row>
    <row r="7" spans="1:11" ht="40.5" customHeight="1">
      <c r="B7" s="267" t="s">
        <v>80</v>
      </c>
      <c r="C7" s="267"/>
      <c r="D7" s="267"/>
      <c r="E7" s="267"/>
      <c r="F7" s="267"/>
      <c r="G7" s="267"/>
    </row>
    <row r="8" spans="1:11" ht="32.25" customHeight="1">
      <c r="A8" s="43" t="s">
        <v>41</v>
      </c>
      <c r="B8" s="43" t="s">
        <v>278</v>
      </c>
      <c r="C8" s="170" t="s">
        <v>63</v>
      </c>
      <c r="D8" s="260" t="s">
        <v>49</v>
      </c>
      <c r="E8" s="261"/>
      <c r="F8" s="261"/>
      <c r="G8" s="262"/>
    </row>
    <row r="9" spans="1:11" ht="51">
      <c r="A9" s="44">
        <v>1</v>
      </c>
      <c r="B9" s="45" t="s">
        <v>62</v>
      </c>
      <c r="C9" s="46">
        <v>0</v>
      </c>
      <c r="D9" s="259" t="s">
        <v>289</v>
      </c>
      <c r="E9" s="259"/>
      <c r="F9" s="259"/>
      <c r="G9" s="259"/>
    </row>
    <row r="10" spans="1:11" ht="18" customHeight="1">
      <c r="A10" s="44">
        <v>2</v>
      </c>
      <c r="B10" s="45" t="s">
        <v>50</v>
      </c>
      <c r="C10" s="46">
        <v>0</v>
      </c>
      <c r="D10" s="259" t="s">
        <v>289</v>
      </c>
      <c r="E10" s="259"/>
      <c r="F10" s="259"/>
      <c r="G10" s="259"/>
    </row>
    <row r="11" spans="1:11" ht="18" customHeight="1">
      <c r="A11" s="44">
        <v>3</v>
      </c>
      <c r="B11" s="45" t="s">
        <v>51</v>
      </c>
      <c r="C11" s="46">
        <v>0</v>
      </c>
      <c r="D11" s="259" t="s">
        <v>289</v>
      </c>
      <c r="E11" s="259"/>
      <c r="F11" s="259"/>
      <c r="G11" s="259"/>
    </row>
    <row r="12" spans="1:11" ht="18" customHeight="1">
      <c r="A12" s="44">
        <v>4</v>
      </c>
      <c r="B12" s="45" t="s">
        <v>52</v>
      </c>
      <c r="C12" s="46">
        <v>0</v>
      </c>
      <c r="D12" s="259" t="s">
        <v>289</v>
      </c>
      <c r="E12" s="259"/>
      <c r="F12" s="259"/>
      <c r="G12" s="259"/>
    </row>
    <row r="13" spans="1:11" ht="81.75" customHeight="1">
      <c r="A13" s="44">
        <v>5</v>
      </c>
      <c r="B13" s="169" t="s">
        <v>279</v>
      </c>
      <c r="C13" s="46">
        <v>0</v>
      </c>
      <c r="D13" s="259" t="s">
        <v>289</v>
      </c>
      <c r="E13" s="259"/>
      <c r="F13" s="259"/>
      <c r="G13" s="259"/>
    </row>
    <row r="14" spans="1:11" ht="38.25">
      <c r="A14" s="44">
        <v>6</v>
      </c>
      <c r="B14" s="45" t="s">
        <v>53</v>
      </c>
      <c r="C14" s="46">
        <v>0</v>
      </c>
      <c r="D14" s="259" t="s">
        <v>289</v>
      </c>
      <c r="E14" s="259"/>
      <c r="F14" s="259"/>
      <c r="G14" s="259"/>
    </row>
    <row r="15" spans="1:11" ht="25.5">
      <c r="A15" s="44">
        <v>7</v>
      </c>
      <c r="B15" s="45" t="s">
        <v>54</v>
      </c>
      <c r="C15" s="46">
        <v>0</v>
      </c>
      <c r="D15" s="259" t="s">
        <v>289</v>
      </c>
      <c r="E15" s="259"/>
      <c r="F15" s="259"/>
      <c r="G15" s="259"/>
    </row>
    <row r="16" spans="1:11" ht="38.25">
      <c r="A16" s="44">
        <v>8</v>
      </c>
      <c r="B16" s="45" t="s">
        <v>55</v>
      </c>
      <c r="C16" s="46">
        <v>0</v>
      </c>
      <c r="D16" s="259" t="s">
        <v>289</v>
      </c>
      <c r="E16" s="259"/>
      <c r="F16" s="259"/>
      <c r="G16" s="259"/>
    </row>
    <row r="17" spans="1:12" ht="38.25">
      <c r="A17" s="44">
        <v>9</v>
      </c>
      <c r="B17" s="45" t="s">
        <v>56</v>
      </c>
      <c r="C17" s="46">
        <v>0</v>
      </c>
      <c r="D17" s="259" t="s">
        <v>289</v>
      </c>
      <c r="E17" s="259"/>
      <c r="F17" s="259"/>
      <c r="G17" s="259"/>
      <c r="H17" s="47"/>
      <c r="I17" s="48"/>
      <c r="J17" s="48"/>
      <c r="K17" s="48"/>
      <c r="L17" s="48"/>
    </row>
    <row r="18" spans="1:12" ht="25.5">
      <c r="A18" s="44">
        <v>10</v>
      </c>
      <c r="B18" s="45" t="s">
        <v>57</v>
      </c>
      <c r="C18" s="46">
        <v>0</v>
      </c>
      <c r="D18" s="259" t="s">
        <v>289</v>
      </c>
      <c r="E18" s="259"/>
      <c r="F18" s="259"/>
      <c r="G18" s="259"/>
      <c r="H18" s="47"/>
      <c r="I18" s="48"/>
      <c r="J18" s="48"/>
      <c r="K18" s="48"/>
      <c r="L18" s="48"/>
    </row>
    <row r="19" spans="1:12" ht="25.5">
      <c r="A19" s="44">
        <v>11</v>
      </c>
      <c r="B19" s="45" t="s">
        <v>58</v>
      </c>
      <c r="C19" s="46">
        <v>0</v>
      </c>
      <c r="D19" s="259" t="s">
        <v>289</v>
      </c>
      <c r="E19" s="259"/>
      <c r="F19" s="259"/>
      <c r="G19" s="259"/>
      <c r="H19" s="47"/>
      <c r="I19" s="48"/>
      <c r="J19" s="48"/>
      <c r="K19" s="48"/>
      <c r="L19" s="48"/>
    </row>
    <row r="20" spans="1:12" ht="18.75" customHeight="1">
      <c r="A20" s="44">
        <v>12</v>
      </c>
      <c r="B20" s="45" t="s">
        <v>59</v>
      </c>
      <c r="C20" s="46">
        <v>0</v>
      </c>
      <c r="D20" s="259" t="s">
        <v>289</v>
      </c>
      <c r="E20" s="259"/>
      <c r="F20" s="259"/>
      <c r="G20" s="259"/>
      <c r="H20" s="47"/>
      <c r="I20" s="48"/>
      <c r="J20" s="48"/>
      <c r="K20" s="48"/>
      <c r="L20" s="48"/>
    </row>
    <row r="21" spans="1:12" ht="25.5">
      <c r="A21" s="44">
        <v>13</v>
      </c>
      <c r="B21" s="45" t="s">
        <v>60</v>
      </c>
      <c r="C21" s="46">
        <v>0</v>
      </c>
      <c r="D21" s="259" t="s">
        <v>289</v>
      </c>
      <c r="E21" s="259"/>
      <c r="F21" s="259"/>
      <c r="G21" s="259"/>
      <c r="H21" s="47"/>
      <c r="I21" s="48"/>
      <c r="J21" s="48"/>
      <c r="K21" s="48"/>
      <c r="L21" s="48"/>
    </row>
    <row r="22" spans="1:12" ht="76.5">
      <c r="A22" s="44">
        <v>14</v>
      </c>
      <c r="B22" s="45" t="s">
        <v>277</v>
      </c>
      <c r="C22" s="46">
        <v>0</v>
      </c>
      <c r="D22" s="259" t="s">
        <v>289</v>
      </c>
      <c r="E22" s="259"/>
      <c r="F22" s="259"/>
      <c r="G22" s="259"/>
      <c r="H22" s="47"/>
      <c r="I22" s="48"/>
      <c r="J22" s="48"/>
      <c r="K22" s="48"/>
      <c r="L22" s="48"/>
    </row>
    <row r="23" spans="1:12" ht="20.25" customHeight="1">
      <c r="A23" s="44">
        <v>15</v>
      </c>
      <c r="B23" s="45" t="s">
        <v>61</v>
      </c>
      <c r="C23" s="46">
        <v>0</v>
      </c>
      <c r="D23" s="259" t="s">
        <v>289</v>
      </c>
      <c r="E23" s="259"/>
      <c r="F23" s="259"/>
      <c r="G23" s="259"/>
      <c r="H23" s="47"/>
      <c r="I23" s="48"/>
      <c r="J23" s="48"/>
      <c r="K23" s="48"/>
      <c r="L23" s="48"/>
    </row>
    <row r="24" spans="1:12" ht="15.75">
      <c r="B24" s="42"/>
    </row>
    <row r="26" spans="1:12" s="3" customFormat="1" ht="15" customHeight="1">
      <c r="B26" s="6" t="s">
        <v>44</v>
      </c>
      <c r="C26" s="121">
        <v>43881</v>
      </c>
      <c r="D26" s="133"/>
      <c r="E26" s="131"/>
    </row>
    <row r="27" spans="1:12" s="3" customFormat="1" ht="15">
      <c r="B27" s="6" t="s">
        <v>45</v>
      </c>
      <c r="C27" s="256" t="s">
        <v>291</v>
      </c>
      <c r="D27" s="256"/>
      <c r="E27" s="132"/>
    </row>
    <row r="28" spans="1:12" s="3" customFormat="1" ht="15" customHeight="1">
      <c r="B28" s="6" t="s">
        <v>47</v>
      </c>
      <c r="C28" s="256" t="s">
        <v>290</v>
      </c>
      <c r="D28" s="256"/>
      <c r="E28" s="132"/>
    </row>
    <row r="29" spans="1:12" s="3" customFormat="1" ht="15">
      <c r="A29" s="4"/>
      <c r="B29" s="4"/>
    </row>
    <row r="30" spans="1:12" s="3" customFormat="1" ht="15">
      <c r="A30" s="4"/>
      <c r="B30" s="4"/>
    </row>
    <row r="31" spans="1:12" s="3" customFormat="1" ht="15">
      <c r="A31" s="4"/>
      <c r="B31" s="4"/>
    </row>
    <row r="32" spans="1:12" s="3" customFormat="1" ht="15">
      <c r="B32" s="118"/>
      <c r="E32" s="244" t="s">
        <v>304</v>
      </c>
      <c r="F32" s="244"/>
      <c r="G32" s="244"/>
    </row>
    <row r="33" spans="2:7" s="3" customFormat="1" ht="15">
      <c r="B33" s="5"/>
      <c r="E33" s="263" t="s">
        <v>46</v>
      </c>
      <c r="F33" s="263"/>
      <c r="G33" s="263"/>
    </row>
    <row r="34" spans="2:7" s="3" customFormat="1" ht="15">
      <c r="B34" s="4"/>
      <c r="E34" s="264" t="s">
        <v>48</v>
      </c>
      <c r="F34" s="264"/>
      <c r="G34" s="264"/>
    </row>
    <row r="35" spans="2:7" s="3" customFormat="1" ht="15"/>
  </sheetData>
  <customSheetViews>
    <customSheetView guid="{31B10AD8-2888-4240-B827-0BF9A6B58318}">
      <selection activeCell="B25" sqref="B25:H25"/>
      <pageMargins left="0.35433070866141736" right="0.23622047244094491" top="0.23622047244094491" bottom="3.937007874015748E-2" header="0" footer="0"/>
      <pageSetup paperSize="9" scale="73" pageOrder="overThenDown" orientation="landscape" blackAndWhite="1" r:id="rId1"/>
      <headerFooter alignWithMargins="0"/>
    </customSheetView>
  </customSheetViews>
  <mergeCells count="24">
    <mergeCell ref="E32:G32"/>
    <mergeCell ref="E33:G33"/>
    <mergeCell ref="E34:G34"/>
    <mergeCell ref="G2:H2"/>
    <mergeCell ref="C3:E3"/>
    <mergeCell ref="D20:G20"/>
    <mergeCell ref="D21:G21"/>
    <mergeCell ref="D23:G23"/>
    <mergeCell ref="D22:G22"/>
    <mergeCell ref="D11:G11"/>
    <mergeCell ref="D12:G12"/>
    <mergeCell ref="C27:D27"/>
    <mergeCell ref="C28:D28"/>
    <mergeCell ref="B7:G7"/>
    <mergeCell ref="D17:G17"/>
    <mergeCell ref="D18:G18"/>
    <mergeCell ref="D19:G19"/>
    <mergeCell ref="D9:G9"/>
    <mergeCell ref="D10:G10"/>
    <mergeCell ref="D8:G8"/>
    <mergeCell ref="D13:G13"/>
    <mergeCell ref="D14:G14"/>
    <mergeCell ref="D15:G15"/>
    <mergeCell ref="D16:G16"/>
  </mergeCells>
  <dataValidations count="1">
    <dataValidation type="decimal" operator="greaterThanOrEqual" allowBlank="1" showInputMessage="1" showErrorMessage="1" sqref="C9:C23" xr:uid="{00000000-0002-0000-0800-000000000000}">
      <formula1>0</formula1>
    </dataValidation>
  </dataValidations>
  <pageMargins left="0.94488188976377963" right="0.23622047244094491" top="0.23622047244094491" bottom="3.937007874015748E-2" header="0" footer="0"/>
  <pageSetup paperSize="9" scale="71" pageOrder="overThenDown" orientation="landscape" blackAndWhite="1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11</vt:i4>
      </vt:variant>
    </vt:vector>
  </HeadingPairs>
  <TitlesOfParts>
    <vt:vector size="22" baseType="lpstr">
      <vt:lpstr>INSTRUKCJA</vt:lpstr>
      <vt:lpstr>DANE ZBIORCZO</vt:lpstr>
      <vt:lpstr>KREDYTY</vt:lpstr>
      <vt:lpstr>POŻYCZKI</vt:lpstr>
      <vt:lpstr>PAP.WART-brak płynnego rynku wt</vt:lpstr>
      <vt:lpstr>PAP.WART. - płynny rynek wtórny</vt:lpstr>
      <vt:lpstr>INNE</vt:lpstr>
      <vt:lpstr>PORĘCZENIA</vt:lpstr>
      <vt:lpstr>Pozostałe operacje finansowe</vt:lpstr>
      <vt:lpstr>Informacje dla KRRIO</vt:lpstr>
      <vt:lpstr>jednostki</vt:lpstr>
      <vt:lpstr>'DANE ZBIORCZO'!Obszar_wydruku</vt:lpstr>
      <vt:lpstr>'Informacje dla KRRIO'!Obszar_wydruku</vt:lpstr>
      <vt:lpstr>KREDYTY!Obszar_wydruku</vt:lpstr>
      <vt:lpstr>'Pozostałe operacje finansowe'!Obszar_wydruku</vt:lpstr>
      <vt:lpstr>'Informacje dla KRRIO'!Tytuły_wydruku</vt:lpstr>
      <vt:lpstr>INNE!Tytuły_wydruku</vt:lpstr>
      <vt:lpstr>KREDYTY!Tytuły_wydruku</vt:lpstr>
      <vt:lpstr>'PAP.WART. - płynny rynek wtórny'!Tytuły_wydruku</vt:lpstr>
      <vt:lpstr>'PAP.WART-brak płynnego rynku wt'!Tytuły_wydruku</vt:lpstr>
      <vt:lpstr>PORĘCZENIA!Tytuły_wydruku</vt:lpstr>
      <vt:lpstr>POŻYCZKI!Tytuły_wydruku</vt:lpstr>
    </vt:vector>
  </TitlesOfParts>
  <Company>RIO Opole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K.Sikocińska</dc:creator>
  <cp:lastModifiedBy>Piotr Szuba</cp:lastModifiedBy>
  <cp:lastPrinted>2020-02-19T14:04:00Z</cp:lastPrinted>
  <dcterms:created xsi:type="dcterms:W3CDTF">2008-07-04T11:46:14Z</dcterms:created>
  <dcterms:modified xsi:type="dcterms:W3CDTF">2020-03-06T09:35:39Z</dcterms:modified>
</cp:coreProperties>
</file>