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84C5C48F-739D-4F04-B49E-F860E70D09E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Dane!$A$2:$AG$145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44" i="15" l="1"/>
  <c r="C18" i="16"/>
  <c r="I143" i="15"/>
  <c r="I142" i="15"/>
  <c r="I141" i="15" l="1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4" i="16" l="1"/>
  <c r="C25" i="16" l="1"/>
  <c r="C17" i="16" l="1"/>
  <c r="C16" i="16"/>
  <c r="C6" i="16"/>
  <c r="C5" i="16"/>
  <c r="C21" i="16" l="1"/>
  <c r="C22" i="16"/>
  <c r="C3" i="16"/>
  <c r="C11" i="16"/>
  <c r="C23" i="16"/>
  <c r="C26" i="16"/>
  <c r="C20" i="16"/>
  <c r="C19" i="16"/>
  <c r="I145" i="15"/>
  <c r="C8" i="16" l="1"/>
  <c r="C7" i="16"/>
  <c r="C14" i="16"/>
  <c r="C12" i="16"/>
  <c r="C13" i="16"/>
  <c r="C15" i="16"/>
  <c r="C31" i="16" l="1"/>
  <c r="C32" i="16"/>
  <c r="C1" i="16"/>
  <c r="C29" i="16" l="1"/>
</calcChain>
</file>

<file path=xl/sharedStrings.xml><?xml version="1.0" encoding="utf-8"?>
<sst xmlns="http://schemas.openxmlformats.org/spreadsheetml/2006/main" count="4176" uniqueCount="261">
  <si>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</si>
  <si>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</si>
  <si>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</si>
  <si>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</si>
  <si>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</si>
  <si>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</si>
  <si>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</si>
  <si>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</si>
  <si>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</si>
  <si>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</si>
  <si>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</si>
  <si>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</si>
  <si>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</si>
  <si>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</si>
  <si>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</si>
  <si>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</si>
  <si>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</si>
  <si>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</si>
  <si>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</si>
  <si>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</si>
  <si>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</si>
  <si>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</si>
  <si>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</si>
  <si>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</si>
  <si>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</si>
  <si>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</si>
  <si>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</si>
  <si>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</si>
  <si>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</si>
  <si>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</si>
  <si>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</si>
  <si>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</si>
  <si>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</si>
  <si>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</si>
  <si>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</si>
  <si>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</si>
  <si>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</si>
  <si>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</si>
  <si>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</si>
  <si>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</si>
  <si>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</si>
  <si>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</si>
  <si>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</si>
  <si>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</si>
  <si>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</si>
  <si>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</si>
  <si>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</si>
  <si>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</si>
  <si>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</si>
  <si>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</si>
  <si>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</si>
  <si>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</si>
  <si>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</si>
  <si>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</si>
  <si>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</si>
  <si>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</si>
  <si>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</si>
  <si>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</si>
  <si>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</si>
  <si>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</si>
  <si>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</si>
  <si>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</si>
  <si>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</si>
  <si>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</si>
  <si>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</si>
  <si>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</si>
  <si>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</si>
  <si>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</si>
  <si>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</si>
  <si>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</si>
  <si>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</si>
  <si>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</si>
  <si>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</si>
  <si>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</si>
  <si>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</si>
  <si>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</si>
  <si>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</si>
  <si>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</si>
  <si>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</si>
  <si>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</si>
  <si>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</si>
  <si>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</si>
  <si>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</si>
  <si>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</si>
  <si>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</si>
  <si>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</si>
  <si>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</si>
  <si>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</si>
  <si>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</si>
  <si>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</si>
  <si>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</si>
  <si>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</si>
  <si>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</si>
  <si>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</si>
  <si>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</si>
  <si>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</si>
  <si>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</si>
  <si>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</si>
  <si>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</si>
  <si>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</si>
  <si>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</si>
  <si>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</si>
  <si>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</si>
  <si>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</si>
  <si>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</si>
  <si>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</si>
  <si>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</si>
  <si>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</si>
  <si>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</si>
  <si>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</si>
  <si>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</si>
  <si>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</si>
  <si>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</si>
  <si>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</si>
  <si>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</si>
  <si>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</si>
  <si>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</si>
  <si>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</si>
  <si>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</si>
  <si>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</si>
  <si>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</si>
  <si>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</si>
  <si>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</si>
  <si>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</si>
  <si>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</si>
  <si>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</si>
  <si>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</si>
  <si>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</si>
  <si>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</si>
  <si>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</si>
  <si>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</si>
  <si>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</si>
  <si>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</si>
  <si>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</si>
  <si>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</si>
  <si>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</si>
  <si>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</si>
  <si>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</si>
  <si>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</si>
  <si>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</si>
  <si>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</si>
  <si>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</si>
  <si>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</si>
  <si>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</si>
  <si>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</si>
  <si>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</si>
  <si>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</si>
  <si>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</si>
  <si>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</si>
  <si>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</si>
  <si>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</si>
  <si>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</si>
  <si>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</si>
  <si>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</si>
  <si>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</si>
  <si>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</si>
  <si>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</si>
  <si>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</si>
  <si>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</si>
  <si>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</si>
  <si>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</si>
  <si>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</si>
  <si>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</si>
  <si>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</si>
  <si>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</si>
  <si>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</si>
  <si>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</si>
  <si>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</si>
  <si>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</si>
  <si>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</si>
  <si>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</si>
  <si>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</si>
  <si>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</si>
  <si>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</si>
  <si>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</si>
  <si>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</si>
  <si>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</si>
  <si>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</si>
  <si>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</si>
  <si>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</si>
  <si>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</si>
  <si>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</si>
  <si>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</si>
  <si>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</si>
  <si>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</si>
  <si>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</si>
  <si>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</si>
  <si>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</si>
  <si>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</si>
  <si>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</si>
  <si>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</si>
  <si>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</si>
  <si>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</si>
  <si>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</si>
  <si>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</si>
  <si>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</si>
  <si>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</si>
  <si>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</si>
  <si>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</si>
  <si>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</si>
  <si>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</si>
  <si>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</si>
  <si>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</si>
  <si>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</si>
  <si>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</si>
  <si>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</si>
  <si>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</si>
  <si>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</si>
  <si>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</si>
  <si>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</si>
  <si>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</si>
  <si>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</si>
  <si>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</si>
  <si>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</si>
  <si>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</si>
  <si>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</si>
  <si>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</si>
  <si>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</si>
  <si>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</si>
  <si>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</si>
  <si>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</si>
  <si>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</si>
  <si>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</si>
  <si>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</si>
  <si>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</si>
  <si>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</si>
  <si>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</si>
  <si>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</si>
  <si>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</si>
  <si>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</si>
  <si>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</si>
  <si>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Poprawa stanu parkietu w "Domu Mieszkańców" w sołectwie Grodzisko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</si>
  <si>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84</t>
    </r>
    <r>
      <rPr>
        <b/>
        <sz val="10"/>
        <rFont val="Arial"/>
        <family val="2"/>
        <charset val="238"/>
      </rPr>
      <t>/2021
BSO
z dnia 13.05.2021 r.</t>
    </r>
  </si>
  <si>
    <t>Doposażenie sali spotkań w sołectwie Warmątowice</t>
  </si>
  <si>
    <r>
      <t>Wniosek
z dnia
19.05.2021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</si>
  <si>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na skrzyżowaniu ulic Plac Targowy z ul. Kupiecką w Strzelcach Opolskich - opracowanie dokumentacji projektowej</t>
  </si>
  <si>
    <t>Oświetlenie przejścia dla pieszych na skrzyżowaniu ulic Klonowej z ul. Ogrodową w Strzelcach Opolskich - opracowanie dokumentacji projektowej</t>
  </si>
  <si>
    <t>Naprawa umocnienia nasypu drogi gminnej ul. Jemielnickiej w Rozmierzy</t>
  </si>
  <si>
    <t>Wykonanie miejsc postojowych przy ul. Marka Prawego 21 w Strzelcach Opolskich</t>
  </si>
  <si>
    <t>Remont pokryć dachowych i kominów</t>
  </si>
  <si>
    <t>Modernizacja targowiska miejskiego w Strzelcach Opolskich</t>
  </si>
  <si>
    <t>Budowa budynku mieszkalnego wielorodzinnego w Strzelcach Opolskich przy ul. Bocznicowej
- Program "Twoje M" - etap II (budynek Nr 1 i 2)</t>
  </si>
  <si>
    <r>
      <t>Budowa domu przedpogrzebowego na cmentarzu komunalnym przy ul. Gogolińskiej w Strzelcach
Opolskich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</si>
  <si>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Wymiana ogrodzenia terenu Zespołu Placówek Oświatowych (Dziewkowice)</t>
  </si>
  <si>
    <t>Budowa toalety publicznej na skrzyżowaniu ul. Parkowej i ul. Opolskiej w Strzelcach Opolskich
- opracowanie dokumentacji projektowej</t>
  </si>
  <si>
    <t>Rozbudowa oświetlenia ul. Leśnej i ul. Podleśnej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</si>
  <si>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86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</si>
  <si>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87</t>
    </r>
    <r>
      <rPr>
        <b/>
        <sz val="10"/>
        <rFont val="Arial"/>
        <family val="2"/>
        <charset val="238"/>
      </rPr>
      <t>/2021
BSO
z dnia 27.05.2021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</si>
  <si>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104</t>
    </r>
    <r>
      <rPr>
        <b/>
        <sz val="10"/>
        <rFont val="Arial"/>
        <family val="2"/>
        <charset val="238"/>
      </rPr>
      <t>/2021
BSO
z dnia 10.06.2021 r.</t>
    </r>
  </si>
  <si>
    <t>Przebudowa schodów wejściowych do budynku Hali Sportowej przy Pl. Żeromskiego 5A
w Strzelcach Opolskich - opracowanie dokumentacji projektowej</t>
  </si>
  <si>
    <r>
      <t>Wniosek
z dnia
27.05.2021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</si>
  <si>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drogi gminnej ul. Sportowej w Dziewkowicach</t>
  </si>
  <si>
    <r>
      <t>Wniosek
z dnia
7.06.2021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</si>
  <si>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Oświetlenie przejścia dla pieszych przy ul. Mickiewicza w Strzelcach Opolskich - opracowanie dokumentacji projektowej</t>
  </si>
  <si>
    <t>Przebudowa drogi wewnętrznej na działce 573 w obrębie Strzelce Opolskie - Brzezina</t>
  </si>
  <si>
    <t>Zmiana sposobu użytkowania części pomieszczeń CRWiS "Strzelec" z przeznaczeniem na część
rekreacyjną - opracowanie dokumentacji projektowej</t>
  </si>
  <si>
    <t>Centrum Rekreacji Wodnej i Sportu "Strzelec" (na dofinansowanie kosztów realizacji inwestycji
i zakupów inwestycyjnych dla zakładu budżetowego)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</si>
  <si>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6210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</si>
  <si>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121</t>
    </r>
    <r>
      <rPr>
        <b/>
        <sz val="10"/>
        <rFont val="Arial"/>
        <family val="2"/>
        <charset val="238"/>
      </rPr>
      <t>/2021
BSO
z dnia 30.06.2021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</si>
  <si>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118</t>
    </r>
    <r>
      <rPr>
        <b/>
        <sz val="10"/>
        <rFont val="Arial"/>
        <family val="2"/>
        <charset val="238"/>
      </rPr>
      <t>/2021
BSO
z dnia 24.06.2021 r.</t>
    </r>
  </si>
  <si>
    <t>Wykonanie dokumentacji projektowo-kosztorysowej budowy instalacji gazowej oraz przystosowanie pomieszczeń kotłowni w budynku PP Nr 4 w Strzelcach Opolskich przy ul. 1 Maja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</si>
</sst>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09375" defaultRowHeight="13.2" x14ac:dyDescent="0.25"/>
  <cols>
    <col min="1" max="16384" width="9.109375" style="11"/>
  </cols>
  <sheetData>
    <row r="3" spans="2:4" x14ac:dyDescent="0.25">
      <c r="B3" s="10" t="s">
        <v>11</v>
      </c>
    </row>
    <row r="4" spans="2:4" x14ac:dyDescent="0.25">
      <c r="B4" s="10" t="s">
        <v>7</v>
      </c>
    </row>
    <row r="5" spans="2:4" x14ac:dyDescent="0.25">
      <c r="B5" s="10" t="s">
        <v>8</v>
      </c>
    </row>
    <row r="7" spans="2:4" ht="45" x14ac:dyDescent="0.75">
      <c r="B7" s="12" t="s">
        <v>130</v>
      </c>
    </row>
    <row r="9" spans="2:4" ht="15.6" x14ac:dyDescent="0.3">
      <c r="B9" s="13" t="s">
        <v>131</v>
      </c>
    </row>
    <row r="10" spans="2:4" ht="15.6" x14ac:dyDescent="0.3">
      <c r="B10" s="13" t="s">
        <v>132</v>
      </c>
    </row>
    <row r="13" spans="2:4" x14ac:dyDescent="0.25">
      <c r="B13" s="14" t="s">
        <v>5</v>
      </c>
      <c r="C13" s="14"/>
      <c r="D13" s="14" t="s">
        <v>6</v>
      </c>
    </row>
    <row r="14" spans="2:4" x14ac:dyDescent="0.25">
      <c r="B14" s="14"/>
      <c r="C14" s="14"/>
      <c r="D14" s="15" t="s">
        <v>128</v>
      </c>
    </row>
    <row r="15" spans="2:4" x14ac:dyDescent="0.25">
      <c r="B15" s="14"/>
      <c r="C15" s="14"/>
      <c r="D15" s="14" t="s">
        <v>125</v>
      </c>
    </row>
    <row r="16" spans="2:4" x14ac:dyDescent="0.25">
      <c r="D16" s="14"/>
    </row>
    <row r="17" spans="4:4" x14ac:dyDescent="0.25">
      <c r="D17" s="14" t="s">
        <v>18</v>
      </c>
    </row>
    <row r="18" spans="4:4" x14ac:dyDescent="0.25">
      <c r="D18" s="16"/>
    </row>
    <row r="19" spans="4:4" x14ac:dyDescent="0.25">
      <c r="D19" s="14" t="s">
        <v>19</v>
      </c>
    </row>
    <row r="20" spans="4:4" x14ac:dyDescent="0.25">
      <c r="D20" s="14" t="s">
        <v>36</v>
      </c>
    </row>
    <row r="22" spans="4:4" x14ac:dyDescent="0.25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G145"/>
  <sheetViews>
    <sheetView workbookViewId="0"/>
  </sheetViews>
  <sheetFormatPr defaultColWidth="9.109375" defaultRowHeight="13.2" x14ac:dyDescent="0.25"/>
  <cols>
    <col min="1" max="1" width="80.6640625" style="17" customWidth="1"/>
    <col min="2" max="2" width="14.6640625" style="1" customWidth="1"/>
    <col min="3" max="5" width="11.6640625" style="1" customWidth="1"/>
    <col min="6" max="6" width="55.6640625" style="1" customWidth="1"/>
    <col min="7" max="7" width="14.6640625" style="1" customWidth="1"/>
    <col min="8" max="8" width="20.6640625" style="1" customWidth="1"/>
    <col min="9" max="9" width="21.6640625" style="17" customWidth="1"/>
    <col min="10" max="33" width="20.6640625" style="17" customWidth="1"/>
    <col min="34" max="16384" width="9.109375" style="17"/>
  </cols>
  <sheetData>
    <row r="2" spans="1:33" ht="66" customHeight="1" x14ac:dyDescent="0.25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3" t="s">
        <v>232</v>
      </c>
      <c r="Y2" s="3" t="s">
        <v>234</v>
      </c>
      <c r="Z2" s="3" t="s">
        <v>246</v>
      </c>
      <c r="AA2" s="3" t="s">
        <v>247</v>
      </c>
      <c r="AB2" s="3" t="s">
        <v>250</v>
      </c>
      <c r="AC2" s="3" t="s">
        <v>252</v>
      </c>
      <c r="AD2" s="3" t="s">
        <v>248</v>
      </c>
      <c r="AE2" s="3" t="s">
        <v>259</v>
      </c>
      <c r="AF2" s="3" t="s">
        <v>258</v>
      </c>
      <c r="AG2" s="18" t="s">
        <v>17</v>
      </c>
    </row>
    <row r="3" spans="1:33" ht="42" customHeight="1" x14ac:dyDescent="0.25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SUM(J3:AG3)</f>
        <v>500000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  <c r="Y3" s="9" t="s">
        <v>17</v>
      </c>
      <c r="Z3" s="9">
        <v>140000</v>
      </c>
      <c r="AA3" s="9" t="s">
        <v>17</v>
      </c>
      <c r="AB3" s="9" t="s">
        <v>17</v>
      </c>
      <c r="AC3" s="9" t="s">
        <v>17</v>
      </c>
      <c r="AD3" s="9" t="s">
        <v>17</v>
      </c>
      <c r="AE3" s="9" t="s">
        <v>17</v>
      </c>
      <c r="AF3" s="9" t="s">
        <v>17</v>
      </c>
      <c r="AG3" s="9" t="s">
        <v>17</v>
      </c>
    </row>
    <row r="4" spans="1:33" ht="42" customHeight="1" x14ac:dyDescent="0.25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  <c r="Y4" s="9" t="s">
        <v>17</v>
      </c>
      <c r="Z4" s="9" t="s">
        <v>17</v>
      </c>
      <c r="AA4" s="9" t="s">
        <v>17</v>
      </c>
      <c r="AB4" s="9" t="s">
        <v>17</v>
      </c>
      <c r="AC4" s="9" t="s">
        <v>17</v>
      </c>
      <c r="AD4" s="9" t="s">
        <v>17</v>
      </c>
      <c r="AE4" s="9" t="s">
        <v>17</v>
      </c>
      <c r="AF4" s="9" t="s">
        <v>17</v>
      </c>
      <c r="AG4" s="9" t="s">
        <v>17</v>
      </c>
    </row>
    <row r="5" spans="1:33" ht="42" customHeight="1" x14ac:dyDescent="0.25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  <c r="Y5" s="9" t="s">
        <v>17</v>
      </c>
      <c r="Z5" s="9" t="s">
        <v>17</v>
      </c>
      <c r="AA5" s="9" t="s">
        <v>17</v>
      </c>
      <c r="AB5" s="9" t="s">
        <v>17</v>
      </c>
      <c r="AC5" s="9" t="s">
        <v>17</v>
      </c>
      <c r="AD5" s="9" t="s">
        <v>17</v>
      </c>
      <c r="AE5" s="9" t="s">
        <v>17</v>
      </c>
      <c r="AF5" s="9" t="s">
        <v>17</v>
      </c>
      <c r="AG5" s="9" t="s">
        <v>17</v>
      </c>
    </row>
    <row r="6" spans="1:33" ht="42" customHeight="1" x14ac:dyDescent="0.25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  <c r="Y6" s="9" t="s">
        <v>17</v>
      </c>
      <c r="Z6" s="9" t="s">
        <v>17</v>
      </c>
      <c r="AA6" s="9" t="s">
        <v>17</v>
      </c>
      <c r="AB6" s="9" t="s">
        <v>17</v>
      </c>
      <c r="AC6" s="9" t="s">
        <v>17</v>
      </c>
      <c r="AD6" s="9" t="s">
        <v>17</v>
      </c>
      <c r="AE6" s="9" t="s">
        <v>17</v>
      </c>
      <c r="AF6" s="9" t="s">
        <v>17</v>
      </c>
      <c r="AG6" s="9" t="s">
        <v>17</v>
      </c>
    </row>
    <row r="7" spans="1:33" ht="42" customHeight="1" x14ac:dyDescent="0.25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  <c r="Y7" s="9" t="s">
        <v>17</v>
      </c>
      <c r="Z7" s="9" t="s">
        <v>17</v>
      </c>
      <c r="AA7" s="9" t="s">
        <v>17</v>
      </c>
      <c r="AB7" s="9" t="s">
        <v>17</v>
      </c>
      <c r="AC7" s="9" t="s">
        <v>17</v>
      </c>
      <c r="AD7" s="9" t="s">
        <v>17</v>
      </c>
      <c r="AE7" s="9" t="s">
        <v>17</v>
      </c>
      <c r="AF7" s="9" t="s">
        <v>17</v>
      </c>
      <c r="AG7" s="9" t="s">
        <v>17</v>
      </c>
    </row>
    <row r="8" spans="1:33" ht="42" customHeight="1" x14ac:dyDescent="0.25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  <c r="Y8" s="9" t="s">
        <v>17</v>
      </c>
      <c r="Z8" s="9" t="s">
        <v>17</v>
      </c>
      <c r="AA8" s="9" t="s">
        <v>17</v>
      </c>
      <c r="AB8" s="9" t="s">
        <v>17</v>
      </c>
      <c r="AC8" s="9" t="s">
        <v>17</v>
      </c>
      <c r="AD8" s="9" t="s">
        <v>17</v>
      </c>
      <c r="AE8" s="9" t="s">
        <v>17</v>
      </c>
      <c r="AF8" s="9" t="s">
        <v>17</v>
      </c>
      <c r="AG8" s="9" t="s">
        <v>17</v>
      </c>
    </row>
    <row r="9" spans="1:33" ht="42" customHeight="1" x14ac:dyDescent="0.25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  <c r="Y9" s="9" t="s">
        <v>17</v>
      </c>
      <c r="Z9" s="9" t="s">
        <v>17</v>
      </c>
      <c r="AA9" s="9" t="s">
        <v>17</v>
      </c>
      <c r="AB9" s="9" t="s">
        <v>17</v>
      </c>
      <c r="AC9" s="9" t="s">
        <v>17</v>
      </c>
      <c r="AD9" s="9" t="s">
        <v>17</v>
      </c>
      <c r="AE9" s="9" t="s">
        <v>17</v>
      </c>
      <c r="AF9" s="9" t="s">
        <v>17</v>
      </c>
      <c r="AG9" s="9" t="s">
        <v>17</v>
      </c>
    </row>
    <row r="10" spans="1:33" ht="42" customHeight="1" x14ac:dyDescent="0.25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  <c r="Y10" s="9" t="s">
        <v>17</v>
      </c>
      <c r="Z10" s="9" t="s">
        <v>17</v>
      </c>
      <c r="AA10" s="9" t="s">
        <v>17</v>
      </c>
      <c r="AB10" s="9" t="s">
        <v>17</v>
      </c>
      <c r="AC10" s="9" t="s">
        <v>17</v>
      </c>
      <c r="AD10" s="9" t="s">
        <v>17</v>
      </c>
      <c r="AE10" s="9" t="s">
        <v>17</v>
      </c>
      <c r="AF10" s="9" t="s">
        <v>17</v>
      </c>
      <c r="AG10" s="9" t="s">
        <v>17</v>
      </c>
    </row>
    <row r="11" spans="1:33" ht="42" customHeight="1" x14ac:dyDescent="0.25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  <c r="Y11" s="9" t="s">
        <v>17</v>
      </c>
      <c r="Z11" s="9" t="s">
        <v>17</v>
      </c>
      <c r="AA11" s="9" t="s">
        <v>17</v>
      </c>
      <c r="AB11" s="9" t="s">
        <v>17</v>
      </c>
      <c r="AC11" s="9" t="s">
        <v>17</v>
      </c>
      <c r="AD11" s="9" t="s">
        <v>17</v>
      </c>
      <c r="AE11" s="9" t="s">
        <v>17</v>
      </c>
      <c r="AF11" s="9" t="s">
        <v>17</v>
      </c>
      <c r="AG11" s="9" t="s">
        <v>17</v>
      </c>
    </row>
    <row r="12" spans="1:33" ht="42" customHeight="1" x14ac:dyDescent="0.25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  <c r="Y12" s="9" t="s">
        <v>17</v>
      </c>
      <c r="Z12" s="9" t="s">
        <v>17</v>
      </c>
      <c r="AA12" s="9" t="s">
        <v>17</v>
      </c>
      <c r="AB12" s="9" t="s">
        <v>17</v>
      </c>
      <c r="AC12" s="9" t="s">
        <v>17</v>
      </c>
      <c r="AD12" s="9" t="s">
        <v>17</v>
      </c>
      <c r="AE12" s="9" t="s">
        <v>17</v>
      </c>
      <c r="AF12" s="9" t="s">
        <v>17</v>
      </c>
      <c r="AG12" s="9" t="s">
        <v>17</v>
      </c>
    </row>
    <row r="13" spans="1:33" ht="42" customHeight="1" x14ac:dyDescent="0.25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  <c r="Y13" s="9" t="s">
        <v>17</v>
      </c>
      <c r="Z13" s="9" t="s">
        <v>17</v>
      </c>
      <c r="AA13" s="9" t="s">
        <v>17</v>
      </c>
      <c r="AB13" s="9" t="s">
        <v>17</v>
      </c>
      <c r="AC13" s="9" t="s">
        <v>17</v>
      </c>
      <c r="AD13" s="9" t="s">
        <v>17</v>
      </c>
      <c r="AE13" s="9" t="s">
        <v>17</v>
      </c>
      <c r="AF13" s="9" t="s">
        <v>17</v>
      </c>
      <c r="AG13" s="9" t="s">
        <v>17</v>
      </c>
    </row>
    <row r="14" spans="1:33" ht="42" customHeight="1" x14ac:dyDescent="0.25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0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  <c r="Y14" s="9" t="s">
        <v>17</v>
      </c>
      <c r="Z14" s="31">
        <v>-2499598</v>
      </c>
      <c r="AA14" s="9" t="s">
        <v>17</v>
      </c>
      <c r="AB14" s="9" t="s">
        <v>17</v>
      </c>
      <c r="AC14" s="9" t="s">
        <v>17</v>
      </c>
      <c r="AD14" s="9" t="s">
        <v>17</v>
      </c>
      <c r="AE14" s="9" t="s">
        <v>17</v>
      </c>
      <c r="AF14" s="9" t="s">
        <v>17</v>
      </c>
      <c r="AG14" s="9" t="s">
        <v>17</v>
      </c>
    </row>
    <row r="15" spans="1:33" ht="42" customHeight="1" x14ac:dyDescent="0.25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  <c r="Y15" s="9" t="s">
        <v>17</v>
      </c>
      <c r="Z15" s="9" t="s">
        <v>17</v>
      </c>
      <c r="AA15" s="9" t="s">
        <v>17</v>
      </c>
      <c r="AB15" s="9" t="s">
        <v>17</v>
      </c>
      <c r="AC15" s="9" t="s">
        <v>17</v>
      </c>
      <c r="AD15" s="9" t="s">
        <v>17</v>
      </c>
      <c r="AE15" s="9" t="s">
        <v>17</v>
      </c>
      <c r="AF15" s="9" t="s">
        <v>17</v>
      </c>
      <c r="AG15" s="9" t="s">
        <v>17</v>
      </c>
    </row>
    <row r="16" spans="1:33" ht="42" customHeight="1" x14ac:dyDescent="0.25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  <c r="Y16" s="9" t="s">
        <v>17</v>
      </c>
      <c r="Z16" s="9" t="s">
        <v>17</v>
      </c>
      <c r="AA16" s="9" t="s">
        <v>17</v>
      </c>
      <c r="AB16" s="9" t="s">
        <v>17</v>
      </c>
      <c r="AC16" s="9" t="s">
        <v>17</v>
      </c>
      <c r="AD16" s="9" t="s">
        <v>17</v>
      </c>
      <c r="AE16" s="9" t="s">
        <v>17</v>
      </c>
      <c r="AF16" s="31">
        <v>-100000</v>
      </c>
      <c r="AG16" s="9" t="s">
        <v>17</v>
      </c>
    </row>
    <row r="17" spans="1:33" ht="42" customHeight="1" x14ac:dyDescent="0.25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  <c r="Y17" s="9" t="s">
        <v>17</v>
      </c>
      <c r="Z17" s="9" t="s">
        <v>17</v>
      </c>
      <c r="AA17" s="9" t="s">
        <v>17</v>
      </c>
      <c r="AB17" s="9" t="s">
        <v>17</v>
      </c>
      <c r="AC17" s="9" t="s">
        <v>17</v>
      </c>
      <c r="AD17" s="9" t="s">
        <v>17</v>
      </c>
      <c r="AE17" s="9" t="s">
        <v>17</v>
      </c>
      <c r="AF17" s="9" t="s">
        <v>17</v>
      </c>
      <c r="AG17" s="9" t="s">
        <v>17</v>
      </c>
    </row>
    <row r="18" spans="1:33" ht="42" customHeight="1" x14ac:dyDescent="0.25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  <c r="Y18" s="9" t="s">
        <v>17</v>
      </c>
      <c r="Z18" s="9" t="s">
        <v>17</v>
      </c>
      <c r="AA18" s="9" t="s">
        <v>17</v>
      </c>
      <c r="AB18" s="9" t="s">
        <v>17</v>
      </c>
      <c r="AC18" s="9" t="s">
        <v>17</v>
      </c>
      <c r="AD18" s="9" t="s">
        <v>17</v>
      </c>
      <c r="AE18" s="9" t="s">
        <v>17</v>
      </c>
      <c r="AF18" s="9" t="s">
        <v>17</v>
      </c>
      <c r="AG18" s="9" t="s">
        <v>17</v>
      </c>
    </row>
    <row r="19" spans="1:33" ht="42" customHeight="1" x14ac:dyDescent="0.25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  <c r="Y19" s="9" t="s">
        <v>17</v>
      </c>
      <c r="Z19" s="9" t="s">
        <v>17</v>
      </c>
      <c r="AA19" s="9" t="s">
        <v>17</v>
      </c>
      <c r="AB19" s="9" t="s">
        <v>17</v>
      </c>
      <c r="AC19" s="9" t="s">
        <v>17</v>
      </c>
      <c r="AD19" s="9" t="s">
        <v>17</v>
      </c>
      <c r="AE19" s="9" t="s">
        <v>17</v>
      </c>
      <c r="AF19" s="9" t="s">
        <v>17</v>
      </c>
      <c r="AG19" s="9" t="s">
        <v>17</v>
      </c>
    </row>
    <row r="20" spans="1:33" ht="42" customHeight="1" x14ac:dyDescent="0.25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  <c r="Y20" s="9" t="s">
        <v>17</v>
      </c>
      <c r="Z20" s="9" t="s">
        <v>17</v>
      </c>
      <c r="AA20" s="9" t="s">
        <v>17</v>
      </c>
      <c r="AB20" s="9" t="s">
        <v>17</v>
      </c>
      <c r="AC20" s="9" t="s">
        <v>17</v>
      </c>
      <c r="AD20" s="9" t="s">
        <v>17</v>
      </c>
      <c r="AE20" s="9" t="s">
        <v>17</v>
      </c>
      <c r="AF20" s="9" t="s">
        <v>17</v>
      </c>
      <c r="AG20" s="9" t="s">
        <v>17</v>
      </c>
    </row>
    <row r="21" spans="1:33" ht="42" customHeight="1" x14ac:dyDescent="0.25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  <c r="Y21" s="9" t="s">
        <v>17</v>
      </c>
      <c r="Z21" s="9" t="s">
        <v>17</v>
      </c>
      <c r="AA21" s="9" t="s">
        <v>17</v>
      </c>
      <c r="AB21" s="9" t="s">
        <v>17</v>
      </c>
      <c r="AC21" s="9" t="s">
        <v>17</v>
      </c>
      <c r="AD21" s="9" t="s">
        <v>17</v>
      </c>
      <c r="AE21" s="9" t="s">
        <v>17</v>
      </c>
      <c r="AF21" s="9" t="s">
        <v>17</v>
      </c>
      <c r="AG21" s="9" t="s">
        <v>17</v>
      </c>
    </row>
    <row r="22" spans="1:33" ht="42" customHeight="1" x14ac:dyDescent="0.25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200000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  <c r="Y22" s="9" t="s">
        <v>17</v>
      </c>
      <c r="Z22" s="9">
        <v>170000</v>
      </c>
      <c r="AA22" s="9" t="s">
        <v>17</v>
      </c>
      <c r="AB22" s="9" t="s">
        <v>17</v>
      </c>
      <c r="AC22" s="9" t="s">
        <v>17</v>
      </c>
      <c r="AD22" s="9" t="s">
        <v>17</v>
      </c>
      <c r="AE22" s="9" t="s">
        <v>17</v>
      </c>
      <c r="AF22" s="9" t="s">
        <v>17</v>
      </c>
      <c r="AG22" s="9" t="s">
        <v>17</v>
      </c>
    </row>
    <row r="23" spans="1:33" ht="42" customHeight="1" x14ac:dyDescent="0.25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  <c r="Y23" s="9" t="s">
        <v>17</v>
      </c>
      <c r="Z23" s="9" t="s">
        <v>17</v>
      </c>
      <c r="AA23" s="9" t="s">
        <v>17</v>
      </c>
      <c r="AB23" s="9" t="s">
        <v>17</v>
      </c>
      <c r="AC23" s="9" t="s">
        <v>17</v>
      </c>
      <c r="AD23" s="9" t="s">
        <v>17</v>
      </c>
      <c r="AE23" s="9" t="s">
        <v>17</v>
      </c>
      <c r="AF23" s="9" t="s">
        <v>17</v>
      </c>
      <c r="AG23" s="9" t="s">
        <v>17</v>
      </c>
    </row>
    <row r="24" spans="1:33" ht="42" customHeight="1" x14ac:dyDescent="0.25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  <c r="Y24" s="9" t="s">
        <v>17</v>
      </c>
      <c r="Z24" s="9" t="s">
        <v>17</v>
      </c>
      <c r="AA24" s="9" t="s">
        <v>17</v>
      </c>
      <c r="AB24" s="9" t="s">
        <v>17</v>
      </c>
      <c r="AC24" s="9" t="s">
        <v>17</v>
      </c>
      <c r="AD24" s="9" t="s">
        <v>17</v>
      </c>
      <c r="AE24" s="9" t="s">
        <v>17</v>
      </c>
      <c r="AF24" s="9" t="s">
        <v>17</v>
      </c>
      <c r="AG24" s="9" t="s">
        <v>17</v>
      </c>
    </row>
    <row r="25" spans="1:33" ht="42" customHeight="1" x14ac:dyDescent="0.25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  <c r="Y25" s="9" t="s">
        <v>17</v>
      </c>
      <c r="Z25" s="9" t="s">
        <v>17</v>
      </c>
      <c r="AA25" s="9" t="s">
        <v>17</v>
      </c>
      <c r="AB25" s="9" t="s">
        <v>17</v>
      </c>
      <c r="AC25" s="9" t="s">
        <v>17</v>
      </c>
      <c r="AD25" s="9" t="s">
        <v>17</v>
      </c>
      <c r="AE25" s="9" t="s">
        <v>17</v>
      </c>
      <c r="AF25" s="9" t="s">
        <v>17</v>
      </c>
      <c r="AG25" s="9" t="s">
        <v>17</v>
      </c>
    </row>
    <row r="26" spans="1:33" ht="42" customHeight="1" x14ac:dyDescent="0.25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  <c r="Y26" s="9" t="s">
        <v>17</v>
      </c>
      <c r="Z26" s="9" t="s">
        <v>17</v>
      </c>
      <c r="AA26" s="9" t="s">
        <v>17</v>
      </c>
      <c r="AB26" s="9" t="s">
        <v>17</v>
      </c>
      <c r="AC26" s="9" t="s">
        <v>17</v>
      </c>
      <c r="AD26" s="9" t="s">
        <v>17</v>
      </c>
      <c r="AE26" s="9" t="s">
        <v>17</v>
      </c>
      <c r="AF26" s="9" t="s">
        <v>17</v>
      </c>
      <c r="AG26" s="9" t="s">
        <v>17</v>
      </c>
    </row>
    <row r="27" spans="1:33" ht="42" customHeight="1" x14ac:dyDescent="0.25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  <c r="Y27" s="9" t="s">
        <v>17</v>
      </c>
      <c r="Z27" s="9" t="s">
        <v>17</v>
      </c>
      <c r="AA27" s="9" t="s">
        <v>17</v>
      </c>
      <c r="AB27" s="9" t="s">
        <v>17</v>
      </c>
      <c r="AC27" s="9" t="s">
        <v>17</v>
      </c>
      <c r="AD27" s="9" t="s">
        <v>17</v>
      </c>
      <c r="AE27" s="9" t="s">
        <v>17</v>
      </c>
      <c r="AF27" s="9" t="s">
        <v>17</v>
      </c>
      <c r="AG27" s="9" t="s">
        <v>17</v>
      </c>
    </row>
    <row r="28" spans="1:33" ht="42" customHeight="1" x14ac:dyDescent="0.25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  <c r="Y28" s="9" t="s">
        <v>17</v>
      </c>
      <c r="Z28" s="9" t="s">
        <v>17</v>
      </c>
      <c r="AA28" s="9" t="s">
        <v>17</v>
      </c>
      <c r="AB28" s="9" t="s">
        <v>17</v>
      </c>
      <c r="AC28" s="9" t="s">
        <v>17</v>
      </c>
      <c r="AD28" s="9" t="s">
        <v>17</v>
      </c>
      <c r="AE28" s="9" t="s">
        <v>17</v>
      </c>
      <c r="AF28" s="9" t="s">
        <v>17</v>
      </c>
      <c r="AG28" s="9" t="s">
        <v>17</v>
      </c>
    </row>
    <row r="29" spans="1:33" ht="42" customHeight="1" x14ac:dyDescent="0.25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  <c r="Y29" s="9" t="s">
        <v>17</v>
      </c>
      <c r="Z29" s="9" t="s">
        <v>17</v>
      </c>
      <c r="AA29" s="9" t="s">
        <v>17</v>
      </c>
      <c r="AB29" s="9" t="s">
        <v>17</v>
      </c>
      <c r="AC29" s="9" t="s">
        <v>17</v>
      </c>
      <c r="AD29" s="9" t="s">
        <v>17</v>
      </c>
      <c r="AE29" s="9" t="s">
        <v>17</v>
      </c>
      <c r="AF29" s="9" t="s">
        <v>17</v>
      </c>
      <c r="AG29" s="9" t="s">
        <v>17</v>
      </c>
    </row>
    <row r="30" spans="1:33" ht="42" customHeight="1" x14ac:dyDescent="0.25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  <c r="Y30" s="9" t="s">
        <v>17</v>
      </c>
      <c r="Z30" s="9" t="s">
        <v>17</v>
      </c>
      <c r="AA30" s="9" t="s">
        <v>17</v>
      </c>
      <c r="AB30" s="9" t="s">
        <v>17</v>
      </c>
      <c r="AC30" s="9" t="s">
        <v>17</v>
      </c>
      <c r="AD30" s="9" t="s">
        <v>17</v>
      </c>
      <c r="AE30" s="9" t="s">
        <v>17</v>
      </c>
      <c r="AF30" s="9" t="s">
        <v>17</v>
      </c>
      <c r="AG30" s="9" t="s">
        <v>17</v>
      </c>
    </row>
    <row r="31" spans="1:33" ht="42" customHeight="1" x14ac:dyDescent="0.25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  <c r="Y31" s="9" t="s">
        <v>17</v>
      </c>
      <c r="Z31" s="9" t="s">
        <v>17</v>
      </c>
      <c r="AA31" s="9" t="s">
        <v>17</v>
      </c>
      <c r="AB31" s="9" t="s">
        <v>17</v>
      </c>
      <c r="AC31" s="9" t="s">
        <v>17</v>
      </c>
      <c r="AD31" s="9" t="s">
        <v>17</v>
      </c>
      <c r="AE31" s="9" t="s">
        <v>17</v>
      </c>
      <c r="AF31" s="9" t="s">
        <v>17</v>
      </c>
      <c r="AG31" s="9" t="s">
        <v>17</v>
      </c>
    </row>
    <row r="32" spans="1:33" ht="42" customHeight="1" x14ac:dyDescent="0.25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14900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  <c r="Y32" s="31">
        <v>-6200</v>
      </c>
      <c r="Z32" s="9" t="s">
        <v>17</v>
      </c>
      <c r="AA32" s="9" t="s">
        <v>17</v>
      </c>
      <c r="AB32" s="9" t="s">
        <v>17</v>
      </c>
      <c r="AC32" s="31">
        <v>-3900</v>
      </c>
      <c r="AD32" s="9" t="s">
        <v>17</v>
      </c>
      <c r="AE32" s="9" t="s">
        <v>17</v>
      </c>
      <c r="AF32" s="9" t="s">
        <v>17</v>
      </c>
      <c r="AG32" s="9" t="s">
        <v>17</v>
      </c>
    </row>
    <row r="33" spans="1:33" ht="42" customHeight="1" x14ac:dyDescent="0.25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  <c r="Y33" s="9" t="s">
        <v>17</v>
      </c>
      <c r="Z33" s="9" t="s">
        <v>17</v>
      </c>
      <c r="AA33" s="9" t="s">
        <v>17</v>
      </c>
      <c r="AB33" s="9" t="s">
        <v>17</v>
      </c>
      <c r="AC33" s="9" t="s">
        <v>17</v>
      </c>
      <c r="AD33" s="9" t="s">
        <v>17</v>
      </c>
      <c r="AE33" s="9" t="s">
        <v>17</v>
      </c>
      <c r="AF33" s="9" t="s">
        <v>17</v>
      </c>
      <c r="AG33" s="9" t="s">
        <v>17</v>
      </c>
    </row>
    <row r="34" spans="1:33" ht="42" customHeight="1" x14ac:dyDescent="0.25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  <c r="Y34" s="9" t="s">
        <v>17</v>
      </c>
      <c r="Z34" s="9" t="s">
        <v>17</v>
      </c>
      <c r="AA34" s="9" t="s">
        <v>17</v>
      </c>
      <c r="AB34" s="9" t="s">
        <v>17</v>
      </c>
      <c r="AC34" s="9" t="s">
        <v>17</v>
      </c>
      <c r="AD34" s="9" t="s">
        <v>17</v>
      </c>
      <c r="AE34" s="9" t="s">
        <v>17</v>
      </c>
      <c r="AF34" s="9" t="s">
        <v>17</v>
      </c>
      <c r="AG34" s="9" t="s">
        <v>17</v>
      </c>
    </row>
    <row r="35" spans="1:33" ht="42" customHeight="1" x14ac:dyDescent="0.25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SUM(J35:AG35)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  <c r="Y35" s="9" t="s">
        <v>17</v>
      </c>
      <c r="Z35" s="9" t="s">
        <v>17</v>
      </c>
      <c r="AA35" s="9" t="s">
        <v>17</v>
      </c>
      <c r="AB35" s="9" t="s">
        <v>17</v>
      </c>
      <c r="AC35" s="9" t="s">
        <v>17</v>
      </c>
      <c r="AD35" s="9" t="s">
        <v>17</v>
      </c>
      <c r="AE35" s="9" t="s">
        <v>17</v>
      </c>
      <c r="AF35" s="9" t="s">
        <v>17</v>
      </c>
      <c r="AG35" s="9" t="s">
        <v>17</v>
      </c>
    </row>
    <row r="36" spans="1:33" ht="42" customHeight="1" x14ac:dyDescent="0.25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  <c r="Y36" s="9" t="s">
        <v>17</v>
      </c>
      <c r="Z36" s="9" t="s">
        <v>17</v>
      </c>
      <c r="AA36" s="9" t="s">
        <v>17</v>
      </c>
      <c r="AB36" s="9" t="s">
        <v>17</v>
      </c>
      <c r="AC36" s="9" t="s">
        <v>17</v>
      </c>
      <c r="AD36" s="9" t="s">
        <v>17</v>
      </c>
      <c r="AE36" s="9" t="s">
        <v>17</v>
      </c>
      <c r="AF36" s="9" t="s">
        <v>17</v>
      </c>
      <c r="AG36" s="9" t="s">
        <v>17</v>
      </c>
    </row>
    <row r="37" spans="1:33" ht="42" customHeight="1" x14ac:dyDescent="0.25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  <c r="Y37" s="9" t="s">
        <v>17</v>
      </c>
      <c r="Z37" s="9" t="s">
        <v>17</v>
      </c>
      <c r="AA37" s="9" t="s">
        <v>17</v>
      </c>
      <c r="AB37" s="9" t="s">
        <v>17</v>
      </c>
      <c r="AC37" s="9" t="s">
        <v>17</v>
      </c>
      <c r="AD37" s="9" t="s">
        <v>17</v>
      </c>
      <c r="AE37" s="9" t="s">
        <v>17</v>
      </c>
      <c r="AF37" s="9" t="s">
        <v>17</v>
      </c>
      <c r="AG37" s="9" t="s">
        <v>17</v>
      </c>
    </row>
    <row r="38" spans="1:33" ht="42" customHeight="1" x14ac:dyDescent="0.25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  <c r="Y38" s="9" t="s">
        <v>17</v>
      </c>
      <c r="Z38" s="9" t="s">
        <v>17</v>
      </c>
      <c r="AA38" s="9" t="s">
        <v>17</v>
      </c>
      <c r="AB38" s="9" t="s">
        <v>17</v>
      </c>
      <c r="AC38" s="9" t="s">
        <v>17</v>
      </c>
      <c r="AD38" s="9" t="s">
        <v>17</v>
      </c>
      <c r="AE38" s="9" t="s">
        <v>17</v>
      </c>
      <c r="AF38" s="9" t="s">
        <v>17</v>
      </c>
      <c r="AG38" s="9" t="s">
        <v>17</v>
      </c>
    </row>
    <row r="39" spans="1:33" ht="42" customHeight="1" x14ac:dyDescent="0.25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  <c r="Y39" s="9" t="s">
        <v>17</v>
      </c>
      <c r="Z39" s="9" t="s">
        <v>17</v>
      </c>
      <c r="AA39" s="9" t="s">
        <v>17</v>
      </c>
      <c r="AB39" s="9" t="s">
        <v>17</v>
      </c>
      <c r="AC39" s="9" t="s">
        <v>17</v>
      </c>
      <c r="AD39" s="9" t="s">
        <v>17</v>
      </c>
      <c r="AE39" s="9" t="s">
        <v>17</v>
      </c>
      <c r="AF39" s="9" t="s">
        <v>17</v>
      </c>
      <c r="AG39" s="9" t="s">
        <v>17</v>
      </c>
    </row>
    <row r="40" spans="1:33" ht="42" customHeight="1" x14ac:dyDescent="0.25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  <c r="Y40" s="9" t="s">
        <v>17</v>
      </c>
      <c r="Z40" s="9" t="s">
        <v>17</v>
      </c>
      <c r="AA40" s="9" t="s">
        <v>17</v>
      </c>
      <c r="AB40" s="9" t="s">
        <v>17</v>
      </c>
      <c r="AC40" s="9" t="s">
        <v>17</v>
      </c>
      <c r="AD40" s="9" t="s">
        <v>17</v>
      </c>
      <c r="AE40" s="9" t="s">
        <v>17</v>
      </c>
      <c r="AF40" s="9" t="s">
        <v>17</v>
      </c>
      <c r="AG40" s="9" t="s">
        <v>17</v>
      </c>
    </row>
    <row r="41" spans="1:33" ht="42" customHeight="1" x14ac:dyDescent="0.25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20000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  <c r="Y41" s="9" t="s">
        <v>17</v>
      </c>
      <c r="Z41" s="9" t="s">
        <v>17</v>
      </c>
      <c r="AA41" s="9" t="s">
        <v>17</v>
      </c>
      <c r="AB41" s="9" t="s">
        <v>17</v>
      </c>
      <c r="AC41" s="9" t="s">
        <v>17</v>
      </c>
      <c r="AD41" s="9" t="s">
        <v>17</v>
      </c>
      <c r="AE41" s="9" t="s">
        <v>17</v>
      </c>
      <c r="AF41" s="9">
        <v>4000</v>
      </c>
      <c r="AG41" s="9" t="s">
        <v>17</v>
      </c>
    </row>
    <row r="42" spans="1:33" ht="42" customHeight="1" x14ac:dyDescent="0.25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  <c r="Y42" s="9" t="s">
        <v>17</v>
      </c>
      <c r="Z42" s="9" t="s">
        <v>17</v>
      </c>
      <c r="AA42" s="9" t="s">
        <v>17</v>
      </c>
      <c r="AB42" s="9" t="s">
        <v>17</v>
      </c>
      <c r="AC42" s="9" t="s">
        <v>17</v>
      </c>
      <c r="AD42" s="9" t="s">
        <v>17</v>
      </c>
      <c r="AE42" s="9" t="s">
        <v>17</v>
      </c>
      <c r="AF42" s="9" t="s">
        <v>17</v>
      </c>
      <c r="AG42" s="9" t="s">
        <v>17</v>
      </c>
    </row>
    <row r="43" spans="1:33" ht="42" customHeight="1" x14ac:dyDescent="0.25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  <c r="Y43" s="9" t="s">
        <v>17</v>
      </c>
      <c r="Z43" s="9" t="s">
        <v>17</v>
      </c>
      <c r="AA43" s="9" t="s">
        <v>17</v>
      </c>
      <c r="AB43" s="9" t="s">
        <v>17</v>
      </c>
      <c r="AC43" s="9" t="s">
        <v>17</v>
      </c>
      <c r="AD43" s="9" t="s">
        <v>17</v>
      </c>
      <c r="AE43" s="9" t="s">
        <v>17</v>
      </c>
      <c r="AF43" s="9" t="s">
        <v>17</v>
      </c>
      <c r="AG43" s="9" t="s">
        <v>17</v>
      </c>
    </row>
    <row r="44" spans="1:33" ht="42" customHeight="1" x14ac:dyDescent="0.25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  <c r="Y44" s="9" t="s">
        <v>17</v>
      </c>
      <c r="Z44" s="9" t="s">
        <v>17</v>
      </c>
      <c r="AA44" s="9" t="s">
        <v>17</v>
      </c>
      <c r="AB44" s="9" t="s">
        <v>17</v>
      </c>
      <c r="AC44" s="9" t="s">
        <v>17</v>
      </c>
      <c r="AD44" s="9" t="s">
        <v>17</v>
      </c>
      <c r="AE44" s="9" t="s">
        <v>17</v>
      </c>
      <c r="AF44" s="9" t="s">
        <v>17</v>
      </c>
      <c r="AG44" s="9" t="s">
        <v>17</v>
      </c>
    </row>
    <row r="45" spans="1:33" ht="42" customHeight="1" x14ac:dyDescent="0.25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  <c r="Y45" s="9" t="s">
        <v>17</v>
      </c>
      <c r="Z45" s="9" t="s">
        <v>17</v>
      </c>
      <c r="AA45" s="9" t="s">
        <v>17</v>
      </c>
      <c r="AB45" s="9" t="s">
        <v>17</v>
      </c>
      <c r="AC45" s="9" t="s">
        <v>17</v>
      </c>
      <c r="AD45" s="9" t="s">
        <v>17</v>
      </c>
      <c r="AE45" s="9" t="s">
        <v>17</v>
      </c>
      <c r="AF45" s="9" t="s">
        <v>17</v>
      </c>
      <c r="AG45" s="9" t="s">
        <v>17</v>
      </c>
    </row>
    <row r="46" spans="1:33" ht="42" customHeight="1" x14ac:dyDescent="0.25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  <c r="Y46" s="9" t="s">
        <v>17</v>
      </c>
      <c r="Z46" s="9" t="s">
        <v>17</v>
      </c>
      <c r="AA46" s="9" t="s">
        <v>17</v>
      </c>
      <c r="AB46" s="9" t="s">
        <v>17</v>
      </c>
      <c r="AC46" s="9" t="s">
        <v>17</v>
      </c>
      <c r="AD46" s="9" t="s">
        <v>17</v>
      </c>
      <c r="AE46" s="9" t="s">
        <v>17</v>
      </c>
      <c r="AF46" s="9" t="s">
        <v>17</v>
      </c>
      <c r="AG46" s="9" t="s">
        <v>17</v>
      </c>
    </row>
    <row r="47" spans="1:33" ht="42" customHeight="1" x14ac:dyDescent="0.25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  <c r="Y47" s="9" t="s">
        <v>17</v>
      </c>
      <c r="Z47" s="9" t="s">
        <v>17</v>
      </c>
      <c r="AA47" s="9" t="s">
        <v>17</v>
      </c>
      <c r="AB47" s="9" t="s">
        <v>17</v>
      </c>
      <c r="AC47" s="9" t="s">
        <v>17</v>
      </c>
      <c r="AD47" s="9" t="s">
        <v>17</v>
      </c>
      <c r="AE47" s="9" t="s">
        <v>17</v>
      </c>
      <c r="AF47" s="9" t="s">
        <v>17</v>
      </c>
      <c r="AG47" s="9" t="s">
        <v>17</v>
      </c>
    </row>
    <row r="48" spans="1:33" ht="42" customHeight="1" x14ac:dyDescent="0.25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  <c r="Y48" s="9" t="s">
        <v>17</v>
      </c>
      <c r="Z48" s="9" t="s">
        <v>17</v>
      </c>
      <c r="AA48" s="9" t="s">
        <v>17</v>
      </c>
      <c r="AB48" s="9" t="s">
        <v>17</v>
      </c>
      <c r="AC48" s="9" t="s">
        <v>17</v>
      </c>
      <c r="AD48" s="9" t="s">
        <v>17</v>
      </c>
      <c r="AE48" s="9" t="s">
        <v>17</v>
      </c>
      <c r="AF48" s="9" t="s">
        <v>17</v>
      </c>
      <c r="AG48" s="9" t="s">
        <v>17</v>
      </c>
    </row>
    <row r="49" spans="1:33" ht="42" customHeight="1" x14ac:dyDescent="0.25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  <c r="Y49" s="9" t="s">
        <v>17</v>
      </c>
      <c r="Z49" s="9" t="s">
        <v>17</v>
      </c>
      <c r="AA49" s="9" t="s">
        <v>17</v>
      </c>
      <c r="AB49" s="9" t="s">
        <v>17</v>
      </c>
      <c r="AC49" s="9" t="s">
        <v>17</v>
      </c>
      <c r="AD49" s="9" t="s">
        <v>17</v>
      </c>
      <c r="AE49" s="9" t="s">
        <v>17</v>
      </c>
      <c r="AF49" s="9" t="s">
        <v>17</v>
      </c>
      <c r="AG49" s="9" t="s">
        <v>17</v>
      </c>
    </row>
    <row r="50" spans="1:33" ht="42" customHeight="1" x14ac:dyDescent="0.25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  <c r="Y50" s="9" t="s">
        <v>17</v>
      </c>
      <c r="Z50" s="9" t="s">
        <v>17</v>
      </c>
      <c r="AA50" s="9" t="s">
        <v>17</v>
      </c>
      <c r="AB50" s="9" t="s">
        <v>17</v>
      </c>
      <c r="AC50" s="9" t="s">
        <v>17</v>
      </c>
      <c r="AD50" s="9" t="s">
        <v>17</v>
      </c>
      <c r="AE50" s="9" t="s">
        <v>17</v>
      </c>
      <c r="AF50" s="9" t="s">
        <v>17</v>
      </c>
      <c r="AG50" s="9" t="s">
        <v>17</v>
      </c>
    </row>
    <row r="51" spans="1:33" ht="42" customHeight="1" x14ac:dyDescent="0.25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  <c r="Y51" s="9" t="s">
        <v>17</v>
      </c>
      <c r="Z51" s="9" t="s">
        <v>17</v>
      </c>
      <c r="AA51" s="9" t="s">
        <v>17</v>
      </c>
      <c r="AB51" s="9" t="s">
        <v>17</v>
      </c>
      <c r="AC51" s="9" t="s">
        <v>17</v>
      </c>
      <c r="AD51" s="9" t="s">
        <v>17</v>
      </c>
      <c r="AE51" s="9" t="s">
        <v>17</v>
      </c>
      <c r="AF51" s="9" t="s">
        <v>17</v>
      </c>
      <c r="AG51" s="9" t="s">
        <v>17</v>
      </c>
    </row>
    <row r="52" spans="1:33" ht="42" customHeight="1" x14ac:dyDescent="0.25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  <c r="Y52" s="9" t="s">
        <v>17</v>
      </c>
      <c r="Z52" s="9" t="s">
        <v>17</v>
      </c>
      <c r="AA52" s="9" t="s">
        <v>17</v>
      </c>
      <c r="AB52" s="9" t="s">
        <v>17</v>
      </c>
      <c r="AC52" s="9" t="s">
        <v>17</v>
      </c>
      <c r="AD52" s="9" t="s">
        <v>17</v>
      </c>
      <c r="AE52" s="9" t="s">
        <v>17</v>
      </c>
      <c r="AF52" s="9" t="s">
        <v>17</v>
      </c>
      <c r="AG52" s="9" t="s">
        <v>17</v>
      </c>
    </row>
    <row r="53" spans="1:33" ht="42" customHeight="1" x14ac:dyDescent="0.25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  <c r="Y53" s="9" t="s">
        <v>17</v>
      </c>
      <c r="Z53" s="9" t="s">
        <v>17</v>
      </c>
      <c r="AA53" s="9" t="s">
        <v>17</v>
      </c>
      <c r="AB53" s="9" t="s">
        <v>17</v>
      </c>
      <c r="AC53" s="9" t="s">
        <v>17</v>
      </c>
      <c r="AD53" s="9" t="s">
        <v>17</v>
      </c>
      <c r="AE53" s="9" t="s">
        <v>17</v>
      </c>
      <c r="AF53" s="9" t="s">
        <v>17</v>
      </c>
      <c r="AG53" s="9" t="s">
        <v>17</v>
      </c>
    </row>
    <row r="54" spans="1:33" ht="42" customHeight="1" x14ac:dyDescent="0.25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  <c r="Y54" s="9" t="s">
        <v>17</v>
      </c>
      <c r="Z54" s="9" t="s">
        <v>17</v>
      </c>
      <c r="AA54" s="9" t="s">
        <v>17</v>
      </c>
      <c r="AB54" s="9" t="s">
        <v>17</v>
      </c>
      <c r="AC54" s="9" t="s">
        <v>17</v>
      </c>
      <c r="AD54" s="9" t="s">
        <v>17</v>
      </c>
      <c r="AE54" s="9" t="s">
        <v>17</v>
      </c>
      <c r="AF54" s="9" t="s">
        <v>17</v>
      </c>
      <c r="AG54" s="9" t="s">
        <v>17</v>
      </c>
    </row>
    <row r="55" spans="1:33" ht="42" customHeight="1" x14ac:dyDescent="0.25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  <c r="Y55" s="9" t="s">
        <v>17</v>
      </c>
      <c r="Z55" s="9" t="s">
        <v>17</v>
      </c>
      <c r="AA55" s="9" t="s">
        <v>17</v>
      </c>
      <c r="AB55" s="9" t="s">
        <v>17</v>
      </c>
      <c r="AC55" s="9" t="s">
        <v>17</v>
      </c>
      <c r="AD55" s="9" t="s">
        <v>17</v>
      </c>
      <c r="AE55" s="9" t="s">
        <v>17</v>
      </c>
      <c r="AF55" s="9" t="s">
        <v>17</v>
      </c>
      <c r="AG55" s="9" t="s">
        <v>17</v>
      </c>
    </row>
    <row r="56" spans="1:33" ht="42" customHeight="1" x14ac:dyDescent="0.25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  <c r="Y56" s="9" t="s">
        <v>17</v>
      </c>
      <c r="Z56" s="9" t="s">
        <v>17</v>
      </c>
      <c r="AA56" s="9" t="s">
        <v>17</v>
      </c>
      <c r="AB56" s="9" t="s">
        <v>17</v>
      </c>
      <c r="AC56" s="9" t="s">
        <v>17</v>
      </c>
      <c r="AD56" s="9" t="s">
        <v>17</v>
      </c>
      <c r="AE56" s="9" t="s">
        <v>17</v>
      </c>
      <c r="AF56" s="9" t="s">
        <v>17</v>
      </c>
      <c r="AG56" s="9" t="s">
        <v>17</v>
      </c>
    </row>
    <row r="57" spans="1:33" ht="42" customHeight="1" x14ac:dyDescent="0.25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  <c r="Y57" s="9" t="s">
        <v>17</v>
      </c>
      <c r="Z57" s="9" t="s">
        <v>17</v>
      </c>
      <c r="AA57" s="9" t="s">
        <v>17</v>
      </c>
      <c r="AB57" s="9" t="s">
        <v>17</v>
      </c>
      <c r="AC57" s="9" t="s">
        <v>17</v>
      </c>
      <c r="AD57" s="9" t="s">
        <v>17</v>
      </c>
      <c r="AE57" s="9" t="s">
        <v>17</v>
      </c>
      <c r="AF57" s="9" t="s">
        <v>17</v>
      </c>
      <c r="AG57" s="9" t="s">
        <v>17</v>
      </c>
    </row>
    <row r="58" spans="1:33" ht="42" customHeight="1" x14ac:dyDescent="0.25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  <c r="Y58" s="9" t="s">
        <v>17</v>
      </c>
      <c r="Z58" s="9" t="s">
        <v>17</v>
      </c>
      <c r="AA58" s="9" t="s">
        <v>17</v>
      </c>
      <c r="AB58" s="9" t="s">
        <v>17</v>
      </c>
      <c r="AC58" s="9" t="s">
        <v>17</v>
      </c>
      <c r="AD58" s="9" t="s">
        <v>17</v>
      </c>
      <c r="AE58" s="9" t="s">
        <v>17</v>
      </c>
      <c r="AF58" s="9" t="s">
        <v>17</v>
      </c>
      <c r="AG58" s="9" t="s">
        <v>17</v>
      </c>
    </row>
    <row r="59" spans="1:33" ht="42" customHeight="1" x14ac:dyDescent="0.25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  <c r="Y59" s="9" t="s">
        <v>17</v>
      </c>
      <c r="Z59" s="9" t="s">
        <v>17</v>
      </c>
      <c r="AA59" s="9" t="s">
        <v>17</v>
      </c>
      <c r="AB59" s="9" t="s">
        <v>17</v>
      </c>
      <c r="AC59" s="9" t="s">
        <v>17</v>
      </c>
      <c r="AD59" s="9" t="s">
        <v>17</v>
      </c>
      <c r="AE59" s="9" t="s">
        <v>17</v>
      </c>
      <c r="AF59" s="9" t="s">
        <v>17</v>
      </c>
      <c r="AG59" s="9" t="s">
        <v>17</v>
      </c>
    </row>
    <row r="60" spans="1:33" ht="42" customHeight="1" x14ac:dyDescent="0.25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1900000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  <c r="Y60" s="9" t="s">
        <v>17</v>
      </c>
      <c r="Z60" s="9" t="s">
        <v>17</v>
      </c>
      <c r="AA60" s="9" t="s">
        <v>17</v>
      </c>
      <c r="AB60" s="31">
        <v>-240000</v>
      </c>
      <c r="AC60" s="9" t="s">
        <v>17</v>
      </c>
      <c r="AD60" s="9" t="s">
        <v>17</v>
      </c>
      <c r="AE60" s="9" t="s">
        <v>17</v>
      </c>
      <c r="AF60" s="9">
        <v>340000</v>
      </c>
      <c r="AG60" s="9" t="s">
        <v>17</v>
      </c>
    </row>
    <row r="61" spans="1:33" ht="42" customHeight="1" x14ac:dyDescent="0.25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  <c r="Y61" s="9" t="s">
        <v>17</v>
      </c>
      <c r="Z61" s="9" t="s">
        <v>17</v>
      </c>
      <c r="AA61" s="9" t="s">
        <v>17</v>
      </c>
      <c r="AB61" s="9" t="s">
        <v>17</v>
      </c>
      <c r="AC61" s="9" t="s">
        <v>17</v>
      </c>
      <c r="AD61" s="9" t="s">
        <v>17</v>
      </c>
      <c r="AE61" s="9" t="s">
        <v>17</v>
      </c>
      <c r="AF61" s="9" t="s">
        <v>17</v>
      </c>
      <c r="AG61" s="9" t="s">
        <v>17</v>
      </c>
    </row>
    <row r="62" spans="1:33" ht="42" customHeight="1" x14ac:dyDescent="0.25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  <c r="Y62" s="9" t="s">
        <v>17</v>
      </c>
      <c r="Z62" s="9" t="s">
        <v>17</v>
      </c>
      <c r="AA62" s="9" t="s">
        <v>17</v>
      </c>
      <c r="AB62" s="9" t="s">
        <v>17</v>
      </c>
      <c r="AC62" s="9" t="s">
        <v>17</v>
      </c>
      <c r="AD62" s="9" t="s">
        <v>17</v>
      </c>
      <c r="AE62" s="9" t="s">
        <v>17</v>
      </c>
      <c r="AF62" s="9" t="s">
        <v>17</v>
      </c>
      <c r="AG62" s="9" t="s">
        <v>17</v>
      </c>
    </row>
    <row r="63" spans="1:33" ht="42" customHeight="1" x14ac:dyDescent="0.25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  <c r="Y63" s="9" t="s">
        <v>17</v>
      </c>
      <c r="Z63" s="9" t="s">
        <v>17</v>
      </c>
      <c r="AA63" s="9" t="s">
        <v>17</v>
      </c>
      <c r="AB63" s="9" t="s">
        <v>17</v>
      </c>
      <c r="AC63" s="9" t="s">
        <v>17</v>
      </c>
      <c r="AD63" s="9" t="s">
        <v>17</v>
      </c>
      <c r="AE63" s="9" t="s">
        <v>17</v>
      </c>
      <c r="AF63" s="9" t="s">
        <v>17</v>
      </c>
      <c r="AG63" s="9" t="s">
        <v>17</v>
      </c>
    </row>
    <row r="64" spans="1:33" ht="42" customHeight="1" x14ac:dyDescent="0.25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  <c r="Y64" s="9" t="s">
        <v>17</v>
      </c>
      <c r="Z64" s="9" t="s">
        <v>17</v>
      </c>
      <c r="AA64" s="9" t="s">
        <v>17</v>
      </c>
      <c r="AB64" s="9" t="s">
        <v>17</v>
      </c>
      <c r="AC64" s="9" t="s">
        <v>17</v>
      </c>
      <c r="AD64" s="9" t="s">
        <v>17</v>
      </c>
      <c r="AE64" s="9" t="s">
        <v>17</v>
      </c>
      <c r="AF64" s="9" t="s">
        <v>17</v>
      </c>
      <c r="AG64" s="9" t="s">
        <v>17</v>
      </c>
    </row>
    <row r="65" spans="1:33" ht="42" customHeight="1" x14ac:dyDescent="0.25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  <c r="Y65" s="9" t="s">
        <v>17</v>
      </c>
      <c r="Z65" s="9" t="s">
        <v>17</v>
      </c>
      <c r="AA65" s="9" t="s">
        <v>17</v>
      </c>
      <c r="AB65" s="9" t="s">
        <v>17</v>
      </c>
      <c r="AC65" s="9" t="s">
        <v>17</v>
      </c>
      <c r="AD65" s="9" t="s">
        <v>17</v>
      </c>
      <c r="AE65" s="9" t="s">
        <v>17</v>
      </c>
      <c r="AF65" s="9" t="s">
        <v>17</v>
      </c>
      <c r="AG65" s="9" t="s">
        <v>17</v>
      </c>
    </row>
    <row r="66" spans="1:33" ht="42" customHeight="1" x14ac:dyDescent="0.25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  <c r="Y66" s="9" t="s">
        <v>17</v>
      </c>
      <c r="Z66" s="9" t="s">
        <v>17</v>
      </c>
      <c r="AA66" s="9" t="s">
        <v>17</v>
      </c>
      <c r="AB66" s="9" t="s">
        <v>17</v>
      </c>
      <c r="AC66" s="9" t="s">
        <v>17</v>
      </c>
      <c r="AD66" s="9" t="s">
        <v>17</v>
      </c>
      <c r="AE66" s="9" t="s">
        <v>17</v>
      </c>
      <c r="AF66" s="9" t="s">
        <v>17</v>
      </c>
      <c r="AG66" s="9" t="s">
        <v>17</v>
      </c>
    </row>
    <row r="67" spans="1:33" ht="42" customHeight="1" x14ac:dyDescent="0.25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  <c r="Y67" s="9" t="s">
        <v>17</v>
      </c>
      <c r="Z67" s="9" t="s">
        <v>17</v>
      </c>
      <c r="AA67" s="9" t="s">
        <v>17</v>
      </c>
      <c r="AB67" s="9" t="s">
        <v>17</v>
      </c>
      <c r="AC67" s="9" t="s">
        <v>17</v>
      </c>
      <c r="AD67" s="9" t="s">
        <v>17</v>
      </c>
      <c r="AE67" s="9" t="s">
        <v>17</v>
      </c>
      <c r="AF67" s="9" t="s">
        <v>17</v>
      </c>
      <c r="AG67" s="9" t="s">
        <v>17</v>
      </c>
    </row>
    <row r="68" spans="1:33" ht="42" customHeight="1" x14ac:dyDescent="0.25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SUM(J68:AG68)</f>
        <v>50000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  <c r="Y68" s="9" t="s">
        <v>17</v>
      </c>
      <c r="Z68" s="9">
        <v>47000</v>
      </c>
      <c r="AA68" s="9" t="s">
        <v>17</v>
      </c>
      <c r="AB68" s="9" t="s">
        <v>17</v>
      </c>
      <c r="AC68" s="9" t="s">
        <v>17</v>
      </c>
      <c r="AD68" s="9" t="s">
        <v>17</v>
      </c>
      <c r="AE68" s="9" t="s">
        <v>17</v>
      </c>
      <c r="AF68" s="9" t="s">
        <v>17</v>
      </c>
      <c r="AG68" s="9" t="s">
        <v>17</v>
      </c>
    </row>
    <row r="69" spans="1:33" ht="42" customHeight="1" x14ac:dyDescent="0.25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  <c r="Y69" s="9" t="s">
        <v>17</v>
      </c>
      <c r="Z69" s="9" t="s">
        <v>17</v>
      </c>
      <c r="AA69" s="9" t="s">
        <v>17</v>
      </c>
      <c r="AB69" s="9" t="s">
        <v>17</v>
      </c>
      <c r="AC69" s="9" t="s">
        <v>17</v>
      </c>
      <c r="AD69" s="9" t="s">
        <v>17</v>
      </c>
      <c r="AE69" s="9" t="s">
        <v>17</v>
      </c>
      <c r="AF69" s="9" t="s">
        <v>17</v>
      </c>
      <c r="AG69" s="9" t="s">
        <v>17</v>
      </c>
    </row>
    <row r="70" spans="1:33" ht="42" customHeight="1" x14ac:dyDescent="0.25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  <c r="Y70" s="9" t="s">
        <v>17</v>
      </c>
      <c r="Z70" s="9" t="s">
        <v>17</v>
      </c>
      <c r="AA70" s="9" t="s">
        <v>17</v>
      </c>
      <c r="AB70" s="9" t="s">
        <v>17</v>
      </c>
      <c r="AC70" s="9" t="s">
        <v>17</v>
      </c>
      <c r="AD70" s="9" t="s">
        <v>17</v>
      </c>
      <c r="AE70" s="9" t="s">
        <v>17</v>
      </c>
      <c r="AF70" s="9" t="s">
        <v>17</v>
      </c>
      <c r="AG70" s="9" t="s">
        <v>17</v>
      </c>
    </row>
    <row r="71" spans="1:33" ht="42" customHeight="1" x14ac:dyDescent="0.25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  <c r="Y71" s="9" t="s">
        <v>17</v>
      </c>
      <c r="Z71" s="9" t="s">
        <v>17</v>
      </c>
      <c r="AA71" s="9" t="s">
        <v>17</v>
      </c>
      <c r="AB71" s="9" t="s">
        <v>17</v>
      </c>
      <c r="AC71" s="9" t="s">
        <v>17</v>
      </c>
      <c r="AD71" s="9" t="s">
        <v>17</v>
      </c>
      <c r="AE71" s="9" t="s">
        <v>17</v>
      </c>
      <c r="AF71" s="9" t="s">
        <v>17</v>
      </c>
      <c r="AG71" s="9" t="s">
        <v>17</v>
      </c>
    </row>
    <row r="72" spans="1:33" ht="42" customHeight="1" x14ac:dyDescent="0.25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  <c r="Y72" s="9" t="s">
        <v>17</v>
      </c>
      <c r="Z72" s="9" t="s">
        <v>17</v>
      </c>
      <c r="AA72" s="9" t="s">
        <v>17</v>
      </c>
      <c r="AB72" s="9" t="s">
        <v>17</v>
      </c>
      <c r="AC72" s="9" t="s">
        <v>17</v>
      </c>
      <c r="AD72" s="9" t="s">
        <v>17</v>
      </c>
      <c r="AE72" s="9" t="s">
        <v>17</v>
      </c>
      <c r="AF72" s="9" t="s">
        <v>17</v>
      </c>
      <c r="AG72" s="9" t="s">
        <v>17</v>
      </c>
    </row>
    <row r="73" spans="1:33" ht="42" customHeight="1" x14ac:dyDescent="0.25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  <c r="Y73" s="9" t="s">
        <v>17</v>
      </c>
      <c r="Z73" s="9" t="s">
        <v>17</v>
      </c>
      <c r="AA73" s="9" t="s">
        <v>17</v>
      </c>
      <c r="AB73" s="9" t="s">
        <v>17</v>
      </c>
      <c r="AC73" s="9" t="s">
        <v>17</v>
      </c>
      <c r="AD73" s="9" t="s">
        <v>17</v>
      </c>
      <c r="AE73" s="9" t="s">
        <v>17</v>
      </c>
      <c r="AF73" s="9" t="s">
        <v>17</v>
      </c>
      <c r="AG73" s="9" t="s">
        <v>17</v>
      </c>
    </row>
    <row r="74" spans="1:33" ht="42" customHeight="1" x14ac:dyDescent="0.25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  <c r="Y74" s="9" t="s">
        <v>17</v>
      </c>
      <c r="Z74" s="9" t="s">
        <v>17</v>
      </c>
      <c r="AA74" s="9" t="s">
        <v>17</v>
      </c>
      <c r="AB74" s="9" t="s">
        <v>17</v>
      </c>
      <c r="AC74" s="9" t="s">
        <v>17</v>
      </c>
      <c r="AD74" s="9" t="s">
        <v>17</v>
      </c>
      <c r="AE74" s="9" t="s">
        <v>17</v>
      </c>
      <c r="AF74" s="9" t="s">
        <v>17</v>
      </c>
      <c r="AG74" s="9" t="s">
        <v>17</v>
      </c>
    </row>
    <row r="75" spans="1:33" ht="42" customHeight="1" x14ac:dyDescent="0.25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  <c r="Y75" s="9" t="s">
        <v>17</v>
      </c>
      <c r="Z75" s="9" t="s">
        <v>17</v>
      </c>
      <c r="AA75" s="9" t="s">
        <v>17</v>
      </c>
      <c r="AB75" s="9" t="s">
        <v>17</v>
      </c>
      <c r="AC75" s="9" t="s">
        <v>17</v>
      </c>
      <c r="AD75" s="9" t="s">
        <v>17</v>
      </c>
      <c r="AE75" s="9" t="s">
        <v>17</v>
      </c>
      <c r="AF75" s="9" t="s">
        <v>17</v>
      </c>
      <c r="AG75" s="9" t="s">
        <v>17</v>
      </c>
    </row>
    <row r="76" spans="1:33" ht="42" customHeight="1" x14ac:dyDescent="0.25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  <c r="Y76" s="9" t="s">
        <v>17</v>
      </c>
      <c r="Z76" s="9" t="s">
        <v>17</v>
      </c>
      <c r="AA76" s="9" t="s">
        <v>17</v>
      </c>
      <c r="AB76" s="9" t="s">
        <v>17</v>
      </c>
      <c r="AC76" s="9" t="s">
        <v>17</v>
      </c>
      <c r="AD76" s="9" t="s">
        <v>17</v>
      </c>
      <c r="AE76" s="9" t="s">
        <v>17</v>
      </c>
      <c r="AF76" s="9" t="s">
        <v>17</v>
      </c>
      <c r="AG76" s="9" t="s">
        <v>17</v>
      </c>
    </row>
    <row r="77" spans="1:33" ht="42" customHeight="1" x14ac:dyDescent="0.25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  <c r="Y77" s="9" t="s">
        <v>17</v>
      </c>
      <c r="Z77" s="9" t="s">
        <v>17</v>
      </c>
      <c r="AA77" s="9" t="s">
        <v>17</v>
      </c>
      <c r="AB77" s="9" t="s">
        <v>17</v>
      </c>
      <c r="AC77" s="9" t="s">
        <v>17</v>
      </c>
      <c r="AD77" s="9" t="s">
        <v>17</v>
      </c>
      <c r="AE77" s="9" t="s">
        <v>17</v>
      </c>
      <c r="AF77" s="9" t="s">
        <v>17</v>
      </c>
      <c r="AG77" s="9" t="s">
        <v>17</v>
      </c>
    </row>
    <row r="78" spans="1:33" ht="42" customHeight="1" x14ac:dyDescent="0.25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  <c r="Y78" s="9" t="s">
        <v>17</v>
      </c>
      <c r="Z78" s="9" t="s">
        <v>17</v>
      </c>
      <c r="AA78" s="9" t="s">
        <v>17</v>
      </c>
      <c r="AB78" s="9" t="s">
        <v>17</v>
      </c>
      <c r="AC78" s="9" t="s">
        <v>17</v>
      </c>
      <c r="AD78" s="9" t="s">
        <v>17</v>
      </c>
      <c r="AE78" s="9" t="s">
        <v>17</v>
      </c>
      <c r="AF78" s="9" t="s">
        <v>17</v>
      </c>
      <c r="AG78" s="9" t="s">
        <v>17</v>
      </c>
    </row>
    <row r="79" spans="1:33" ht="42" customHeight="1" x14ac:dyDescent="0.25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  <c r="Y79" s="9" t="s">
        <v>17</v>
      </c>
      <c r="Z79" s="9" t="s">
        <v>17</v>
      </c>
      <c r="AA79" s="9" t="s">
        <v>17</v>
      </c>
      <c r="AB79" s="9" t="s">
        <v>17</v>
      </c>
      <c r="AC79" s="9" t="s">
        <v>17</v>
      </c>
      <c r="AD79" s="9" t="s">
        <v>17</v>
      </c>
      <c r="AE79" s="9" t="s">
        <v>17</v>
      </c>
      <c r="AF79" s="9" t="s">
        <v>17</v>
      </c>
      <c r="AG79" s="9" t="s">
        <v>17</v>
      </c>
    </row>
    <row r="80" spans="1:33" ht="42" customHeight="1" x14ac:dyDescent="0.25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  <c r="Y80" s="9" t="s">
        <v>17</v>
      </c>
      <c r="Z80" s="9" t="s">
        <v>17</v>
      </c>
      <c r="AA80" s="9" t="s">
        <v>17</v>
      </c>
      <c r="AB80" s="9" t="s">
        <v>17</v>
      </c>
      <c r="AC80" s="9" t="s">
        <v>17</v>
      </c>
      <c r="AD80" s="9" t="s">
        <v>17</v>
      </c>
      <c r="AE80" s="9" t="s">
        <v>17</v>
      </c>
      <c r="AF80" s="9" t="s">
        <v>17</v>
      </c>
      <c r="AG80" s="9" t="s">
        <v>17</v>
      </c>
    </row>
    <row r="81" spans="1:33" ht="42" customHeight="1" x14ac:dyDescent="0.25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5200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  <c r="Y81" s="9" t="s">
        <v>17</v>
      </c>
      <c r="Z81" s="31">
        <v>-8800</v>
      </c>
      <c r="AA81" s="9" t="s">
        <v>17</v>
      </c>
      <c r="AB81" s="9" t="s">
        <v>17</v>
      </c>
      <c r="AC81" s="9" t="s">
        <v>17</v>
      </c>
      <c r="AD81" s="9" t="s">
        <v>17</v>
      </c>
      <c r="AE81" s="9" t="s">
        <v>17</v>
      </c>
      <c r="AF81" s="9" t="s">
        <v>17</v>
      </c>
      <c r="AG81" s="9" t="s">
        <v>17</v>
      </c>
    </row>
    <row r="82" spans="1:33" ht="42" customHeight="1" x14ac:dyDescent="0.25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  <c r="Y82" s="9" t="s">
        <v>17</v>
      </c>
      <c r="Z82" s="9" t="s">
        <v>17</v>
      </c>
      <c r="AA82" s="9" t="s">
        <v>17</v>
      </c>
      <c r="AB82" s="9" t="s">
        <v>17</v>
      </c>
      <c r="AC82" s="9" t="s">
        <v>17</v>
      </c>
      <c r="AD82" s="9" t="s">
        <v>17</v>
      </c>
      <c r="AE82" s="9" t="s">
        <v>17</v>
      </c>
      <c r="AF82" s="9" t="s">
        <v>17</v>
      </c>
      <c r="AG82" s="9" t="s">
        <v>17</v>
      </c>
    </row>
    <row r="83" spans="1:33" ht="42" customHeight="1" x14ac:dyDescent="0.25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  <c r="Y83" s="9" t="s">
        <v>17</v>
      </c>
      <c r="Z83" s="9" t="s">
        <v>17</v>
      </c>
      <c r="AA83" s="9" t="s">
        <v>17</v>
      </c>
      <c r="AB83" s="9" t="s">
        <v>17</v>
      </c>
      <c r="AC83" s="9" t="s">
        <v>17</v>
      </c>
      <c r="AD83" s="9" t="s">
        <v>17</v>
      </c>
      <c r="AE83" s="9" t="s">
        <v>17</v>
      </c>
      <c r="AF83" s="9" t="s">
        <v>17</v>
      </c>
      <c r="AG83" s="9" t="s">
        <v>17</v>
      </c>
    </row>
    <row r="84" spans="1:33" ht="42" customHeight="1" x14ac:dyDescent="0.25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  <c r="Y84" s="9" t="s">
        <v>17</v>
      </c>
      <c r="Z84" s="9" t="s">
        <v>17</v>
      </c>
      <c r="AA84" s="9" t="s">
        <v>17</v>
      </c>
      <c r="AB84" s="9" t="s">
        <v>17</v>
      </c>
      <c r="AC84" s="9" t="s">
        <v>17</v>
      </c>
      <c r="AD84" s="9" t="s">
        <v>17</v>
      </c>
      <c r="AE84" s="9" t="s">
        <v>17</v>
      </c>
      <c r="AF84" s="9" t="s">
        <v>17</v>
      </c>
      <c r="AG84" s="9" t="s">
        <v>17</v>
      </c>
    </row>
    <row r="85" spans="1:33" ht="42" customHeight="1" x14ac:dyDescent="0.25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  <c r="Y85" s="9" t="s">
        <v>17</v>
      </c>
      <c r="Z85" s="9" t="s">
        <v>17</v>
      </c>
      <c r="AA85" s="9" t="s">
        <v>17</v>
      </c>
      <c r="AB85" s="9" t="s">
        <v>17</v>
      </c>
      <c r="AC85" s="9" t="s">
        <v>17</v>
      </c>
      <c r="AD85" s="9" t="s">
        <v>17</v>
      </c>
      <c r="AE85" s="9" t="s">
        <v>17</v>
      </c>
      <c r="AF85" s="9" t="s">
        <v>17</v>
      </c>
      <c r="AG85" s="9" t="s">
        <v>17</v>
      </c>
    </row>
    <row r="86" spans="1:33" ht="42" customHeight="1" x14ac:dyDescent="0.25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  <c r="Y86" s="9" t="s">
        <v>17</v>
      </c>
      <c r="Z86" s="9" t="s">
        <v>17</v>
      </c>
      <c r="AA86" s="9" t="s">
        <v>17</v>
      </c>
      <c r="AB86" s="9" t="s">
        <v>17</v>
      </c>
      <c r="AC86" s="9" t="s">
        <v>17</v>
      </c>
      <c r="AD86" s="9" t="s">
        <v>17</v>
      </c>
      <c r="AE86" s="9" t="s">
        <v>17</v>
      </c>
      <c r="AF86" s="9" t="s">
        <v>17</v>
      </c>
      <c r="AG86" s="9" t="s">
        <v>17</v>
      </c>
    </row>
    <row r="87" spans="1:33" ht="42" customHeight="1" x14ac:dyDescent="0.25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  <c r="Y87" s="9" t="s">
        <v>17</v>
      </c>
      <c r="Z87" s="9" t="s">
        <v>17</v>
      </c>
      <c r="AA87" s="9" t="s">
        <v>17</v>
      </c>
      <c r="AB87" s="9" t="s">
        <v>17</v>
      </c>
      <c r="AC87" s="9" t="s">
        <v>17</v>
      </c>
      <c r="AD87" s="9" t="s">
        <v>17</v>
      </c>
      <c r="AE87" s="9" t="s">
        <v>17</v>
      </c>
      <c r="AF87" s="9" t="s">
        <v>17</v>
      </c>
      <c r="AG87" s="9" t="s">
        <v>17</v>
      </c>
    </row>
    <row r="88" spans="1:33" ht="42" customHeight="1" x14ac:dyDescent="0.25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  <c r="Y88" s="9" t="s">
        <v>17</v>
      </c>
      <c r="Z88" s="9" t="s">
        <v>17</v>
      </c>
      <c r="AA88" s="9" t="s">
        <v>17</v>
      </c>
      <c r="AB88" s="9" t="s">
        <v>17</v>
      </c>
      <c r="AC88" s="9" t="s">
        <v>17</v>
      </c>
      <c r="AD88" s="9" t="s">
        <v>17</v>
      </c>
      <c r="AE88" s="9" t="s">
        <v>17</v>
      </c>
      <c r="AF88" s="9" t="s">
        <v>17</v>
      </c>
      <c r="AG88" s="9" t="s">
        <v>17</v>
      </c>
    </row>
    <row r="89" spans="1:33" ht="42" customHeight="1" x14ac:dyDescent="0.25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  <c r="Y89" s="9" t="s">
        <v>17</v>
      </c>
      <c r="Z89" s="9" t="s">
        <v>17</v>
      </c>
      <c r="AA89" s="9" t="s">
        <v>17</v>
      </c>
      <c r="AB89" s="9" t="s">
        <v>17</v>
      </c>
      <c r="AC89" s="9" t="s">
        <v>17</v>
      </c>
      <c r="AD89" s="9" t="s">
        <v>17</v>
      </c>
      <c r="AE89" s="9" t="s">
        <v>17</v>
      </c>
      <c r="AF89" s="9" t="s">
        <v>17</v>
      </c>
      <c r="AG89" s="9" t="s">
        <v>17</v>
      </c>
    </row>
    <row r="90" spans="1:33" ht="42" customHeight="1" x14ac:dyDescent="0.25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  <c r="Y90" s="9" t="s">
        <v>17</v>
      </c>
      <c r="Z90" s="9" t="s">
        <v>17</v>
      </c>
      <c r="AA90" s="9" t="s">
        <v>17</v>
      </c>
      <c r="AB90" s="9" t="s">
        <v>17</v>
      </c>
      <c r="AC90" s="9" t="s">
        <v>17</v>
      </c>
      <c r="AD90" s="9" t="s">
        <v>17</v>
      </c>
      <c r="AE90" s="9" t="s">
        <v>17</v>
      </c>
      <c r="AF90" s="9" t="s">
        <v>17</v>
      </c>
      <c r="AG90" s="9" t="s">
        <v>17</v>
      </c>
    </row>
    <row r="91" spans="1:33" ht="42" customHeight="1" x14ac:dyDescent="0.25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510000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  <c r="Y91" s="9" t="s">
        <v>17</v>
      </c>
      <c r="Z91" s="9">
        <v>210000</v>
      </c>
      <c r="AA91" s="9" t="s">
        <v>17</v>
      </c>
      <c r="AB91" s="9" t="s">
        <v>17</v>
      </c>
      <c r="AC91" s="9" t="s">
        <v>17</v>
      </c>
      <c r="AD91" s="9" t="s">
        <v>17</v>
      </c>
      <c r="AE91" s="9" t="s">
        <v>17</v>
      </c>
      <c r="AF91" s="9" t="s">
        <v>17</v>
      </c>
      <c r="AG91" s="9" t="s">
        <v>17</v>
      </c>
    </row>
    <row r="92" spans="1:33" ht="42" customHeight="1" x14ac:dyDescent="0.25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  <c r="Y92" s="9" t="s">
        <v>17</v>
      </c>
      <c r="Z92" s="9" t="s">
        <v>17</v>
      </c>
      <c r="AA92" s="9" t="s">
        <v>17</v>
      </c>
      <c r="AB92" s="9" t="s">
        <v>17</v>
      </c>
      <c r="AC92" s="9" t="s">
        <v>17</v>
      </c>
      <c r="AD92" s="9" t="s">
        <v>17</v>
      </c>
      <c r="AE92" s="9" t="s">
        <v>17</v>
      </c>
      <c r="AF92" s="9" t="s">
        <v>17</v>
      </c>
      <c r="AG92" s="9" t="s">
        <v>17</v>
      </c>
    </row>
    <row r="93" spans="1:33" ht="42" customHeight="1" x14ac:dyDescent="0.25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110000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  <c r="Y93" s="9" t="s">
        <v>17</v>
      </c>
      <c r="Z93" s="9">
        <v>85000</v>
      </c>
      <c r="AA93" s="9" t="s">
        <v>17</v>
      </c>
      <c r="AB93" s="9" t="s">
        <v>17</v>
      </c>
      <c r="AC93" s="9" t="s">
        <v>17</v>
      </c>
      <c r="AD93" s="9" t="s">
        <v>17</v>
      </c>
      <c r="AE93" s="9" t="s">
        <v>17</v>
      </c>
      <c r="AF93" s="9" t="s">
        <v>17</v>
      </c>
      <c r="AG93" s="9" t="s">
        <v>17</v>
      </c>
    </row>
    <row r="94" spans="1:33" ht="42" customHeight="1" x14ac:dyDescent="0.25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  <c r="Y94" s="9" t="s">
        <v>17</v>
      </c>
      <c r="Z94" s="9" t="s">
        <v>17</v>
      </c>
      <c r="AA94" s="9" t="s">
        <v>17</v>
      </c>
      <c r="AB94" s="9" t="s">
        <v>17</v>
      </c>
      <c r="AC94" s="9" t="s">
        <v>17</v>
      </c>
      <c r="AD94" s="9" t="s">
        <v>17</v>
      </c>
      <c r="AE94" s="9" t="s">
        <v>17</v>
      </c>
      <c r="AF94" s="9" t="s">
        <v>17</v>
      </c>
      <c r="AG94" s="9" t="s">
        <v>17</v>
      </c>
    </row>
    <row r="95" spans="1:33" ht="42" customHeight="1" x14ac:dyDescent="0.25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  <c r="Y95" s="9" t="s">
        <v>17</v>
      </c>
      <c r="Z95" s="9" t="s">
        <v>17</v>
      </c>
      <c r="AA95" s="9" t="s">
        <v>17</v>
      </c>
      <c r="AB95" s="9" t="s">
        <v>17</v>
      </c>
      <c r="AC95" s="9" t="s">
        <v>17</v>
      </c>
      <c r="AD95" s="9" t="s">
        <v>17</v>
      </c>
      <c r="AE95" s="9" t="s">
        <v>17</v>
      </c>
      <c r="AF95" s="31">
        <v>-150000</v>
      </c>
      <c r="AG95" s="9" t="s">
        <v>17</v>
      </c>
    </row>
    <row r="96" spans="1:33" ht="42" customHeight="1" x14ac:dyDescent="0.25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140000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  <c r="Y96" s="9" t="s">
        <v>17</v>
      </c>
      <c r="Z96" s="9">
        <v>20000</v>
      </c>
      <c r="AA96" s="9" t="s">
        <v>17</v>
      </c>
      <c r="AB96" s="9" t="s">
        <v>17</v>
      </c>
      <c r="AC96" s="9" t="s">
        <v>17</v>
      </c>
      <c r="AD96" s="9" t="s">
        <v>17</v>
      </c>
      <c r="AE96" s="9" t="s">
        <v>17</v>
      </c>
      <c r="AF96" s="9" t="s">
        <v>17</v>
      </c>
      <c r="AG96" s="9" t="s">
        <v>17</v>
      </c>
    </row>
    <row r="97" spans="1:33" ht="42" customHeight="1" x14ac:dyDescent="0.25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290000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  <c r="Y97" s="9" t="s">
        <v>17</v>
      </c>
      <c r="Z97" s="9">
        <v>60000</v>
      </c>
      <c r="AA97" s="9" t="s">
        <v>17</v>
      </c>
      <c r="AB97" s="9" t="s">
        <v>17</v>
      </c>
      <c r="AC97" s="9" t="s">
        <v>17</v>
      </c>
      <c r="AD97" s="9" t="s">
        <v>17</v>
      </c>
      <c r="AE97" s="9" t="s">
        <v>17</v>
      </c>
      <c r="AF97" s="9" t="s">
        <v>17</v>
      </c>
      <c r="AG97" s="9" t="s">
        <v>17</v>
      </c>
    </row>
    <row r="98" spans="1:33" ht="42" customHeight="1" x14ac:dyDescent="0.25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  <c r="Y98" s="9" t="s">
        <v>17</v>
      </c>
      <c r="Z98" s="9" t="s">
        <v>17</v>
      </c>
      <c r="AA98" s="9" t="s">
        <v>17</v>
      </c>
      <c r="AB98" s="9" t="s">
        <v>17</v>
      </c>
      <c r="AC98" s="9" t="s">
        <v>17</v>
      </c>
      <c r="AD98" s="9" t="s">
        <v>17</v>
      </c>
      <c r="AE98" s="9" t="s">
        <v>17</v>
      </c>
      <c r="AF98" s="9" t="s">
        <v>17</v>
      </c>
      <c r="AG98" s="9" t="s">
        <v>17</v>
      </c>
    </row>
    <row r="99" spans="1:33" ht="42" customHeight="1" x14ac:dyDescent="0.25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  <c r="Y99" s="9" t="s">
        <v>17</v>
      </c>
      <c r="Z99" s="9" t="s">
        <v>17</v>
      </c>
      <c r="AA99" s="9" t="s">
        <v>17</v>
      </c>
      <c r="AB99" s="9" t="s">
        <v>17</v>
      </c>
      <c r="AC99" s="9" t="s">
        <v>17</v>
      </c>
      <c r="AD99" s="9" t="s">
        <v>17</v>
      </c>
      <c r="AE99" s="9" t="s">
        <v>17</v>
      </c>
      <c r="AF99" s="9" t="s">
        <v>17</v>
      </c>
      <c r="AG99" s="9" t="s">
        <v>17</v>
      </c>
    </row>
    <row r="100" spans="1:33" ht="42" customHeight="1" x14ac:dyDescent="0.25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  <c r="Y100" s="9" t="s">
        <v>17</v>
      </c>
      <c r="Z100" s="9" t="s">
        <v>17</v>
      </c>
      <c r="AA100" s="9" t="s">
        <v>17</v>
      </c>
      <c r="AB100" s="9" t="s">
        <v>17</v>
      </c>
      <c r="AC100" s="9" t="s">
        <v>17</v>
      </c>
      <c r="AD100" s="9" t="s">
        <v>17</v>
      </c>
      <c r="AE100" s="9" t="s">
        <v>17</v>
      </c>
      <c r="AF100" s="9" t="s">
        <v>17</v>
      </c>
      <c r="AG100" s="9" t="s">
        <v>17</v>
      </c>
    </row>
    <row r="101" spans="1:33" ht="42" customHeight="1" x14ac:dyDescent="0.25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  <c r="Y101" s="9" t="s">
        <v>17</v>
      </c>
      <c r="Z101" s="9" t="s">
        <v>17</v>
      </c>
      <c r="AA101" s="9" t="s">
        <v>17</v>
      </c>
      <c r="AB101" s="9" t="s">
        <v>17</v>
      </c>
      <c r="AC101" s="9" t="s">
        <v>17</v>
      </c>
      <c r="AD101" s="9" t="s">
        <v>17</v>
      </c>
      <c r="AE101" s="9" t="s">
        <v>17</v>
      </c>
      <c r="AF101" s="9" t="s">
        <v>17</v>
      </c>
      <c r="AG101" s="9" t="s">
        <v>17</v>
      </c>
    </row>
    <row r="102" spans="1:33" ht="42" customHeight="1" x14ac:dyDescent="0.25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  <c r="Y102" s="9" t="s">
        <v>17</v>
      </c>
      <c r="Z102" s="9" t="s">
        <v>17</v>
      </c>
      <c r="AA102" s="9" t="s">
        <v>17</v>
      </c>
      <c r="AB102" s="9" t="s">
        <v>17</v>
      </c>
      <c r="AC102" s="9" t="s">
        <v>17</v>
      </c>
      <c r="AD102" s="9" t="s">
        <v>17</v>
      </c>
      <c r="AE102" s="9" t="s">
        <v>17</v>
      </c>
      <c r="AF102" s="9" t="s">
        <v>17</v>
      </c>
      <c r="AG102" s="9" t="s">
        <v>17</v>
      </c>
    </row>
    <row r="103" spans="1:33" ht="42" customHeight="1" x14ac:dyDescent="0.25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  <c r="Y103" s="9" t="s">
        <v>17</v>
      </c>
      <c r="Z103" s="9" t="s">
        <v>17</v>
      </c>
      <c r="AA103" s="9" t="s">
        <v>17</v>
      </c>
      <c r="AB103" s="9" t="s">
        <v>17</v>
      </c>
      <c r="AC103" s="9" t="s">
        <v>17</v>
      </c>
      <c r="AD103" s="9" t="s">
        <v>17</v>
      </c>
      <c r="AE103" s="9" t="s">
        <v>17</v>
      </c>
      <c r="AF103" s="9" t="s">
        <v>17</v>
      </c>
      <c r="AG103" s="9" t="s">
        <v>17</v>
      </c>
    </row>
    <row r="104" spans="1:33" ht="42" customHeight="1" x14ac:dyDescent="0.25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23500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  <c r="Y104" s="9" t="s">
        <v>17</v>
      </c>
      <c r="Z104" s="9" t="s">
        <v>17</v>
      </c>
      <c r="AA104" s="9" t="s">
        <v>17</v>
      </c>
      <c r="AB104" s="9" t="s">
        <v>17</v>
      </c>
      <c r="AC104" s="9" t="s">
        <v>17</v>
      </c>
      <c r="AD104" s="31">
        <v>-6500</v>
      </c>
      <c r="AE104" s="9" t="s">
        <v>17</v>
      </c>
      <c r="AF104" s="9" t="s">
        <v>17</v>
      </c>
      <c r="AG104" s="9" t="s">
        <v>17</v>
      </c>
    </row>
    <row r="105" spans="1:33" ht="42" customHeight="1" x14ac:dyDescent="0.25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  <c r="Y105" s="9" t="s">
        <v>17</v>
      </c>
      <c r="Z105" s="9" t="s">
        <v>17</v>
      </c>
      <c r="AA105" s="9" t="s">
        <v>17</v>
      </c>
      <c r="AB105" s="9" t="s">
        <v>17</v>
      </c>
      <c r="AC105" s="9" t="s">
        <v>17</v>
      </c>
      <c r="AD105" s="9" t="s">
        <v>17</v>
      </c>
      <c r="AE105" s="9" t="s">
        <v>17</v>
      </c>
      <c r="AF105" s="9" t="s">
        <v>17</v>
      </c>
      <c r="AG105" s="9" t="s">
        <v>17</v>
      </c>
    </row>
    <row r="106" spans="1:33" ht="42" customHeight="1" x14ac:dyDescent="0.25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45" si="3">SUM(J106:AG106)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  <c r="Y106" s="9" t="s">
        <v>17</v>
      </c>
      <c r="Z106" s="9" t="s">
        <v>17</v>
      </c>
      <c r="AA106" s="9" t="s">
        <v>17</v>
      </c>
      <c r="AB106" s="9" t="s">
        <v>17</v>
      </c>
      <c r="AC106" s="9" t="s">
        <v>17</v>
      </c>
      <c r="AD106" s="9" t="s">
        <v>17</v>
      </c>
      <c r="AE106" s="9" t="s">
        <v>17</v>
      </c>
      <c r="AF106" s="9" t="s">
        <v>17</v>
      </c>
      <c r="AG106" s="9" t="s">
        <v>17</v>
      </c>
    </row>
    <row r="107" spans="1:33" ht="42" customHeight="1" x14ac:dyDescent="0.25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  <c r="Y107" s="9" t="s">
        <v>17</v>
      </c>
      <c r="Z107" s="9" t="s">
        <v>17</v>
      </c>
      <c r="AA107" s="9" t="s">
        <v>17</v>
      </c>
      <c r="AB107" s="9" t="s">
        <v>17</v>
      </c>
      <c r="AC107" s="9" t="s">
        <v>17</v>
      </c>
      <c r="AD107" s="9" t="s">
        <v>17</v>
      </c>
      <c r="AE107" s="9" t="s">
        <v>17</v>
      </c>
      <c r="AF107" s="9" t="s">
        <v>17</v>
      </c>
      <c r="AG107" s="9" t="s">
        <v>17</v>
      </c>
    </row>
    <row r="108" spans="1:33" ht="42" customHeight="1" x14ac:dyDescent="0.25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45100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  <c r="Y108" s="9" t="s">
        <v>17</v>
      </c>
      <c r="Z108" s="9" t="s">
        <v>17</v>
      </c>
      <c r="AA108" s="9">
        <v>100</v>
      </c>
      <c r="AB108" s="9" t="s">
        <v>17</v>
      </c>
      <c r="AC108" s="9" t="s">
        <v>17</v>
      </c>
      <c r="AD108" s="9" t="s">
        <v>17</v>
      </c>
      <c r="AE108" s="9" t="s">
        <v>17</v>
      </c>
      <c r="AF108" s="9" t="s">
        <v>17</v>
      </c>
      <c r="AG108" s="9" t="s">
        <v>17</v>
      </c>
    </row>
    <row r="109" spans="1:33" ht="42" customHeight="1" x14ac:dyDescent="0.25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  <c r="Y109" s="9" t="s">
        <v>17</v>
      </c>
      <c r="Z109" s="9" t="s">
        <v>17</v>
      </c>
      <c r="AA109" s="9" t="s">
        <v>17</v>
      </c>
      <c r="AB109" s="9" t="s">
        <v>17</v>
      </c>
      <c r="AC109" s="9" t="s">
        <v>17</v>
      </c>
      <c r="AD109" s="9" t="s">
        <v>17</v>
      </c>
      <c r="AE109" s="9" t="s">
        <v>17</v>
      </c>
      <c r="AF109" s="9" t="s">
        <v>17</v>
      </c>
      <c r="AG109" s="9" t="s">
        <v>17</v>
      </c>
    </row>
    <row r="110" spans="1:33" ht="42" customHeight="1" x14ac:dyDescent="0.25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  <c r="Y110" s="9" t="s">
        <v>17</v>
      </c>
      <c r="Z110" s="9" t="s">
        <v>17</v>
      </c>
      <c r="AA110" s="9" t="s">
        <v>17</v>
      </c>
      <c r="AB110" s="9" t="s">
        <v>17</v>
      </c>
      <c r="AC110" s="9" t="s">
        <v>17</v>
      </c>
      <c r="AD110" s="9" t="s">
        <v>17</v>
      </c>
      <c r="AE110" s="9" t="s">
        <v>17</v>
      </c>
      <c r="AF110" s="9" t="s">
        <v>17</v>
      </c>
      <c r="AG110" s="9" t="s">
        <v>17</v>
      </c>
    </row>
    <row r="111" spans="1:33" ht="42" customHeight="1" x14ac:dyDescent="0.25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44" si="4">SUM(J111:AG111)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  <c r="Y111" s="9" t="s">
        <v>17</v>
      </c>
      <c r="Z111" s="9" t="s">
        <v>17</v>
      </c>
      <c r="AA111" s="9" t="s">
        <v>17</v>
      </c>
      <c r="AB111" s="9" t="s">
        <v>17</v>
      </c>
      <c r="AC111" s="9" t="s">
        <v>17</v>
      </c>
      <c r="AD111" s="9" t="s">
        <v>17</v>
      </c>
      <c r="AE111" s="9" t="s">
        <v>17</v>
      </c>
      <c r="AF111" s="9" t="s">
        <v>17</v>
      </c>
      <c r="AG111" s="9" t="s">
        <v>17</v>
      </c>
    </row>
    <row r="112" spans="1:33" ht="42" customHeight="1" x14ac:dyDescent="0.25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  <c r="Y112" s="9" t="s">
        <v>17</v>
      </c>
      <c r="Z112" s="9" t="s">
        <v>17</v>
      </c>
      <c r="AA112" s="9" t="s">
        <v>17</v>
      </c>
      <c r="AB112" s="9" t="s">
        <v>17</v>
      </c>
      <c r="AC112" s="9" t="s">
        <v>17</v>
      </c>
      <c r="AD112" s="9" t="s">
        <v>17</v>
      </c>
      <c r="AE112" s="9" t="s">
        <v>17</v>
      </c>
      <c r="AF112" s="9" t="s">
        <v>17</v>
      </c>
      <c r="AG112" s="9" t="s">
        <v>17</v>
      </c>
    </row>
    <row r="113" spans="1:33" ht="42" customHeight="1" x14ac:dyDescent="0.25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  <c r="Y113" s="9" t="s">
        <v>17</v>
      </c>
      <c r="Z113" s="9" t="s">
        <v>17</v>
      </c>
      <c r="AA113" s="9" t="s">
        <v>17</v>
      </c>
      <c r="AB113" s="9" t="s">
        <v>17</v>
      </c>
      <c r="AC113" s="9" t="s">
        <v>17</v>
      </c>
      <c r="AD113" s="9" t="s">
        <v>17</v>
      </c>
      <c r="AE113" s="9" t="s">
        <v>17</v>
      </c>
      <c r="AF113" s="9" t="s">
        <v>17</v>
      </c>
      <c r="AG113" s="9" t="s">
        <v>17</v>
      </c>
    </row>
    <row r="114" spans="1:33" ht="42" customHeight="1" x14ac:dyDescent="0.25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  <c r="Y114" s="9" t="s">
        <v>17</v>
      </c>
      <c r="Z114" s="9" t="s">
        <v>17</v>
      </c>
      <c r="AA114" s="9" t="s">
        <v>17</v>
      </c>
      <c r="AB114" s="9" t="s">
        <v>17</v>
      </c>
      <c r="AC114" s="9" t="s">
        <v>17</v>
      </c>
      <c r="AD114" s="9" t="s">
        <v>17</v>
      </c>
      <c r="AE114" s="9" t="s">
        <v>17</v>
      </c>
      <c r="AF114" s="9" t="s">
        <v>17</v>
      </c>
      <c r="AG114" s="9" t="s">
        <v>17</v>
      </c>
    </row>
    <row r="115" spans="1:33" ht="42" customHeight="1" x14ac:dyDescent="0.25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785000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  <c r="Y115" s="9" t="s">
        <v>17</v>
      </c>
      <c r="Z115" s="9">
        <v>700000</v>
      </c>
      <c r="AA115" s="9" t="s">
        <v>17</v>
      </c>
      <c r="AB115" s="9" t="s">
        <v>17</v>
      </c>
      <c r="AC115" s="9" t="s">
        <v>17</v>
      </c>
      <c r="AD115" s="9" t="s">
        <v>17</v>
      </c>
      <c r="AE115" s="9" t="s">
        <v>17</v>
      </c>
      <c r="AF115" s="9" t="s">
        <v>17</v>
      </c>
      <c r="AG115" s="9" t="s">
        <v>17</v>
      </c>
    </row>
    <row r="116" spans="1:33" ht="42" customHeight="1" x14ac:dyDescent="0.25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  <c r="Y116" s="9" t="s">
        <v>17</v>
      </c>
      <c r="Z116" s="9" t="s">
        <v>17</v>
      </c>
      <c r="AA116" s="9" t="s">
        <v>17</v>
      </c>
      <c r="AB116" s="9" t="s">
        <v>17</v>
      </c>
      <c r="AC116" s="9" t="s">
        <v>17</v>
      </c>
      <c r="AD116" s="9" t="s">
        <v>17</v>
      </c>
      <c r="AE116" s="9" t="s">
        <v>17</v>
      </c>
      <c r="AF116" s="9" t="s">
        <v>17</v>
      </c>
      <c r="AG116" s="9" t="s">
        <v>17</v>
      </c>
    </row>
    <row r="117" spans="1:33" ht="42" customHeight="1" x14ac:dyDescent="0.25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6000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>
        <v>5000</v>
      </c>
      <c r="Y117" s="9" t="s">
        <v>17</v>
      </c>
      <c r="Z117" s="9" t="s">
        <v>17</v>
      </c>
      <c r="AA117" s="9" t="s">
        <v>17</v>
      </c>
      <c r="AB117" s="9" t="s">
        <v>17</v>
      </c>
      <c r="AC117" s="9" t="s">
        <v>17</v>
      </c>
      <c r="AD117" s="9" t="s">
        <v>17</v>
      </c>
      <c r="AE117" s="9" t="s">
        <v>17</v>
      </c>
      <c r="AF117" s="9" t="s">
        <v>17</v>
      </c>
      <c r="AG117" s="9" t="s">
        <v>17</v>
      </c>
    </row>
    <row r="118" spans="1:33" ht="42" customHeight="1" x14ac:dyDescent="0.25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6000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>
        <v>5000</v>
      </c>
      <c r="Y118" s="9" t="s">
        <v>17</v>
      </c>
      <c r="Z118" s="9" t="s">
        <v>17</v>
      </c>
      <c r="AA118" s="9" t="s">
        <v>17</v>
      </c>
      <c r="AB118" s="9" t="s">
        <v>17</v>
      </c>
      <c r="AC118" s="9" t="s">
        <v>17</v>
      </c>
      <c r="AD118" s="9" t="s">
        <v>17</v>
      </c>
      <c r="AE118" s="9" t="s">
        <v>17</v>
      </c>
      <c r="AF118" s="9" t="s">
        <v>17</v>
      </c>
      <c r="AG118" s="9" t="s">
        <v>17</v>
      </c>
    </row>
    <row r="119" spans="1:33" ht="42" customHeight="1" x14ac:dyDescent="0.25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6000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>
        <v>5000</v>
      </c>
      <c r="Y119" s="9" t="s">
        <v>17</v>
      </c>
      <c r="Z119" s="9" t="s">
        <v>17</v>
      </c>
      <c r="AA119" s="9" t="s">
        <v>17</v>
      </c>
      <c r="AB119" s="9" t="s">
        <v>17</v>
      </c>
      <c r="AC119" s="9" t="s">
        <v>17</v>
      </c>
      <c r="AD119" s="9" t="s">
        <v>17</v>
      </c>
      <c r="AE119" s="9" t="s">
        <v>17</v>
      </c>
      <c r="AF119" s="9" t="s">
        <v>17</v>
      </c>
      <c r="AG119" s="9" t="s">
        <v>17</v>
      </c>
    </row>
    <row r="120" spans="1:33" ht="42" customHeight="1" x14ac:dyDescent="0.25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6000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>
        <v>5000</v>
      </c>
      <c r="Y120" s="9" t="s">
        <v>17</v>
      </c>
      <c r="Z120" s="9" t="s">
        <v>17</v>
      </c>
      <c r="AA120" s="9" t="s">
        <v>17</v>
      </c>
      <c r="AB120" s="9" t="s">
        <v>17</v>
      </c>
      <c r="AC120" s="9" t="s">
        <v>17</v>
      </c>
      <c r="AD120" s="9" t="s">
        <v>17</v>
      </c>
      <c r="AE120" s="9" t="s">
        <v>17</v>
      </c>
      <c r="AF120" s="9" t="s">
        <v>17</v>
      </c>
      <c r="AG120" s="9" t="s">
        <v>17</v>
      </c>
    </row>
    <row r="121" spans="1:33" ht="42" customHeight="1" x14ac:dyDescent="0.25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6000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>
        <v>5000</v>
      </c>
      <c r="Y121" s="9" t="s">
        <v>17</v>
      </c>
      <c r="Z121" s="9" t="s">
        <v>17</v>
      </c>
      <c r="AA121" s="9" t="s">
        <v>17</v>
      </c>
      <c r="AB121" s="9" t="s">
        <v>17</v>
      </c>
      <c r="AC121" s="9" t="s">
        <v>17</v>
      </c>
      <c r="AD121" s="9" t="s">
        <v>17</v>
      </c>
      <c r="AE121" s="9" t="s">
        <v>17</v>
      </c>
      <c r="AF121" s="9" t="s">
        <v>17</v>
      </c>
      <c r="AG121" s="9" t="s">
        <v>17</v>
      </c>
    </row>
    <row r="122" spans="1:33" ht="42" customHeight="1" x14ac:dyDescent="0.25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6000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>
        <v>5000</v>
      </c>
      <c r="Y122" s="9" t="s">
        <v>17</v>
      </c>
      <c r="Z122" s="9" t="s">
        <v>17</v>
      </c>
      <c r="AA122" s="9" t="s">
        <v>17</v>
      </c>
      <c r="AB122" s="9" t="s">
        <v>17</v>
      </c>
      <c r="AC122" s="9" t="s">
        <v>17</v>
      </c>
      <c r="AD122" s="9" t="s">
        <v>17</v>
      </c>
      <c r="AE122" s="9" t="s">
        <v>17</v>
      </c>
      <c r="AF122" s="9" t="s">
        <v>17</v>
      </c>
      <c r="AG122" s="9" t="s">
        <v>17</v>
      </c>
    </row>
    <row r="123" spans="1:33" ht="42" customHeight="1" x14ac:dyDescent="0.25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  <c r="Y123" s="9" t="s">
        <v>17</v>
      </c>
      <c r="Z123" s="9" t="s">
        <v>17</v>
      </c>
      <c r="AA123" s="9" t="s">
        <v>17</v>
      </c>
      <c r="AB123" s="9" t="s">
        <v>17</v>
      </c>
      <c r="AC123" s="9" t="s">
        <v>17</v>
      </c>
      <c r="AD123" s="9" t="s">
        <v>17</v>
      </c>
      <c r="AE123" s="9" t="s">
        <v>17</v>
      </c>
      <c r="AF123" s="9" t="s">
        <v>17</v>
      </c>
      <c r="AG123" s="9" t="s">
        <v>17</v>
      </c>
    </row>
    <row r="124" spans="1:33" ht="42" customHeight="1" x14ac:dyDescent="0.25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6000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>
        <v>5000</v>
      </c>
      <c r="Y124" s="9" t="s">
        <v>17</v>
      </c>
      <c r="Z124" s="9" t="s">
        <v>17</v>
      </c>
      <c r="AA124" s="9" t="s">
        <v>17</v>
      </c>
      <c r="AB124" s="9" t="s">
        <v>17</v>
      </c>
      <c r="AC124" s="9" t="s">
        <v>17</v>
      </c>
      <c r="AD124" s="9" t="s">
        <v>17</v>
      </c>
      <c r="AE124" s="9" t="s">
        <v>17</v>
      </c>
      <c r="AF124" s="9" t="s">
        <v>17</v>
      </c>
      <c r="AG124" s="9" t="s">
        <v>17</v>
      </c>
    </row>
    <row r="125" spans="1:33" ht="42" customHeight="1" x14ac:dyDescent="0.25">
      <c r="A125" s="5" t="s">
        <v>233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6000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>
        <v>5000</v>
      </c>
      <c r="Y125" s="9" t="s">
        <v>17</v>
      </c>
      <c r="Z125" s="9" t="s">
        <v>17</v>
      </c>
      <c r="AA125" s="9" t="s">
        <v>17</v>
      </c>
      <c r="AB125" s="9" t="s">
        <v>17</v>
      </c>
      <c r="AC125" s="9" t="s">
        <v>17</v>
      </c>
      <c r="AD125" s="9" t="s">
        <v>17</v>
      </c>
      <c r="AE125" s="9" t="s">
        <v>17</v>
      </c>
      <c r="AF125" s="9" t="s">
        <v>17</v>
      </c>
      <c r="AG125" s="9" t="s">
        <v>17</v>
      </c>
    </row>
    <row r="126" spans="1:33" ht="42" customHeight="1" x14ac:dyDescent="0.25">
      <c r="A126" s="5" t="s">
        <v>231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6000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>
        <v>5000</v>
      </c>
      <c r="Y126" s="9" t="s">
        <v>17</v>
      </c>
      <c r="Z126" s="9" t="s">
        <v>17</v>
      </c>
      <c r="AA126" s="9" t="s">
        <v>17</v>
      </c>
      <c r="AB126" s="9" t="s">
        <v>17</v>
      </c>
      <c r="AC126" s="9" t="s">
        <v>17</v>
      </c>
      <c r="AD126" s="9" t="s">
        <v>17</v>
      </c>
      <c r="AE126" s="9" t="s">
        <v>17</v>
      </c>
      <c r="AF126" s="9" t="s">
        <v>17</v>
      </c>
      <c r="AG126" s="9" t="s">
        <v>17</v>
      </c>
    </row>
    <row r="127" spans="1:33" ht="42" customHeight="1" x14ac:dyDescent="0.25">
      <c r="A127" s="5" t="s">
        <v>235</v>
      </c>
      <c r="B127" s="29" t="s">
        <v>10</v>
      </c>
      <c r="C127" s="2">
        <v>900</v>
      </c>
      <c r="D127" s="2">
        <v>90015</v>
      </c>
      <c r="E127" s="2">
        <v>6050</v>
      </c>
      <c r="F127" s="29" t="s">
        <v>46</v>
      </c>
      <c r="G127" s="29" t="s">
        <v>45</v>
      </c>
      <c r="H127" s="29" t="s">
        <v>45</v>
      </c>
      <c r="I127" s="7">
        <f t="shared" si="4"/>
        <v>3100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  <c r="Y127" s="9">
        <v>3100</v>
      </c>
      <c r="Z127" s="9" t="s">
        <v>17</v>
      </c>
      <c r="AA127" s="9" t="s">
        <v>17</v>
      </c>
      <c r="AB127" s="9" t="s">
        <v>17</v>
      </c>
      <c r="AC127" s="9" t="s">
        <v>17</v>
      </c>
      <c r="AD127" s="9" t="s">
        <v>17</v>
      </c>
      <c r="AE127" s="9" t="s">
        <v>17</v>
      </c>
      <c r="AF127" s="9" t="s">
        <v>17</v>
      </c>
      <c r="AG127" s="9" t="s">
        <v>17</v>
      </c>
    </row>
    <row r="128" spans="1:33" ht="42" customHeight="1" x14ac:dyDescent="0.25">
      <c r="A128" s="5" t="s">
        <v>236</v>
      </c>
      <c r="B128" s="29" t="s">
        <v>10</v>
      </c>
      <c r="C128" s="2">
        <v>900</v>
      </c>
      <c r="D128" s="2">
        <v>90015</v>
      </c>
      <c r="E128" s="2">
        <v>6050</v>
      </c>
      <c r="F128" s="29" t="s">
        <v>46</v>
      </c>
      <c r="G128" s="29" t="s">
        <v>45</v>
      </c>
      <c r="H128" s="29" t="s">
        <v>45</v>
      </c>
      <c r="I128" s="7">
        <f t="shared" si="4"/>
        <v>3100</v>
      </c>
      <c r="J128" s="25" t="s">
        <v>17</v>
      </c>
      <c r="K128" s="9" t="s">
        <v>17</v>
      </c>
      <c r="L128" s="9" t="s">
        <v>17</v>
      </c>
      <c r="M128" s="9" t="s">
        <v>17</v>
      </c>
      <c r="N128" s="9" t="s">
        <v>17</v>
      </c>
      <c r="O128" s="9" t="s">
        <v>17</v>
      </c>
      <c r="P128" s="9" t="s">
        <v>17</v>
      </c>
      <c r="Q128" s="9" t="s">
        <v>17</v>
      </c>
      <c r="R128" s="9" t="s">
        <v>17</v>
      </c>
      <c r="S128" s="9" t="s">
        <v>17</v>
      </c>
      <c r="T128" s="9" t="s">
        <v>17</v>
      </c>
      <c r="U128" s="9" t="s">
        <v>17</v>
      </c>
      <c r="V128" s="9" t="s">
        <v>17</v>
      </c>
      <c r="W128" s="9" t="s">
        <v>17</v>
      </c>
      <c r="X128" s="9" t="s">
        <v>17</v>
      </c>
      <c r="Y128" s="9">
        <v>3100</v>
      </c>
      <c r="Z128" s="9" t="s">
        <v>17</v>
      </c>
      <c r="AA128" s="9" t="s">
        <v>17</v>
      </c>
      <c r="AB128" s="9" t="s">
        <v>17</v>
      </c>
      <c r="AC128" s="9" t="s">
        <v>17</v>
      </c>
      <c r="AD128" s="9" t="s">
        <v>17</v>
      </c>
      <c r="AE128" s="9" t="s">
        <v>17</v>
      </c>
      <c r="AF128" s="9" t="s">
        <v>17</v>
      </c>
      <c r="AG128" s="9" t="s">
        <v>17</v>
      </c>
    </row>
    <row r="129" spans="1:33" ht="42" customHeight="1" x14ac:dyDescent="0.25">
      <c r="A129" s="5" t="s">
        <v>237</v>
      </c>
      <c r="B129" s="29" t="s">
        <v>10</v>
      </c>
      <c r="C129" s="2">
        <v>600</v>
      </c>
      <c r="D129" s="2">
        <v>60016</v>
      </c>
      <c r="E129" s="2">
        <v>4270</v>
      </c>
      <c r="F129" s="29" t="s">
        <v>46</v>
      </c>
      <c r="G129" s="29" t="s">
        <v>45</v>
      </c>
      <c r="H129" s="29" t="s">
        <v>45</v>
      </c>
      <c r="I129" s="7">
        <f t="shared" si="4"/>
        <v>17000</v>
      </c>
      <c r="J129" s="25" t="s">
        <v>17</v>
      </c>
      <c r="K129" s="9" t="s">
        <v>17</v>
      </c>
      <c r="L129" s="9" t="s">
        <v>17</v>
      </c>
      <c r="M129" s="9" t="s">
        <v>17</v>
      </c>
      <c r="N129" s="9" t="s">
        <v>17</v>
      </c>
      <c r="O129" s="9" t="s">
        <v>17</v>
      </c>
      <c r="P129" s="9" t="s">
        <v>17</v>
      </c>
      <c r="Q129" s="9" t="s">
        <v>17</v>
      </c>
      <c r="R129" s="9" t="s">
        <v>17</v>
      </c>
      <c r="S129" s="9" t="s">
        <v>17</v>
      </c>
      <c r="T129" s="9" t="s">
        <v>17</v>
      </c>
      <c r="U129" s="9" t="s">
        <v>17</v>
      </c>
      <c r="V129" s="9" t="s">
        <v>17</v>
      </c>
      <c r="W129" s="9" t="s">
        <v>17</v>
      </c>
      <c r="X129" s="9" t="s">
        <v>17</v>
      </c>
      <c r="Y129" s="9" t="s">
        <v>17</v>
      </c>
      <c r="Z129" s="9">
        <v>17000</v>
      </c>
      <c r="AA129" s="9" t="s">
        <v>17</v>
      </c>
      <c r="AB129" s="9" t="s">
        <v>17</v>
      </c>
      <c r="AC129" s="9" t="s">
        <v>17</v>
      </c>
      <c r="AD129" s="9" t="s">
        <v>17</v>
      </c>
      <c r="AE129" s="9" t="s">
        <v>17</v>
      </c>
      <c r="AF129" s="9" t="s">
        <v>17</v>
      </c>
      <c r="AG129" s="9" t="s">
        <v>17</v>
      </c>
    </row>
    <row r="130" spans="1:33" ht="42" customHeight="1" x14ac:dyDescent="0.25">
      <c r="A130" s="5" t="s">
        <v>238</v>
      </c>
      <c r="B130" s="29" t="s">
        <v>10</v>
      </c>
      <c r="C130" s="2">
        <v>600</v>
      </c>
      <c r="D130" s="2">
        <v>60017</v>
      </c>
      <c r="E130" s="2">
        <v>6050</v>
      </c>
      <c r="F130" s="29" t="s">
        <v>46</v>
      </c>
      <c r="G130" s="29" t="s">
        <v>45</v>
      </c>
      <c r="H130" s="29" t="s">
        <v>45</v>
      </c>
      <c r="I130" s="7">
        <f t="shared" si="4"/>
        <v>60000</v>
      </c>
      <c r="J130" s="25" t="s">
        <v>17</v>
      </c>
      <c r="K130" s="9" t="s">
        <v>17</v>
      </c>
      <c r="L130" s="9" t="s">
        <v>17</v>
      </c>
      <c r="M130" s="9" t="s">
        <v>17</v>
      </c>
      <c r="N130" s="9" t="s">
        <v>17</v>
      </c>
      <c r="O130" s="9" t="s">
        <v>17</v>
      </c>
      <c r="P130" s="9" t="s">
        <v>17</v>
      </c>
      <c r="Q130" s="9" t="s">
        <v>17</v>
      </c>
      <c r="R130" s="9" t="s">
        <v>17</v>
      </c>
      <c r="S130" s="9" t="s">
        <v>17</v>
      </c>
      <c r="T130" s="9" t="s">
        <v>17</v>
      </c>
      <c r="U130" s="9" t="s">
        <v>17</v>
      </c>
      <c r="V130" s="9" t="s">
        <v>17</v>
      </c>
      <c r="W130" s="9" t="s">
        <v>17</v>
      </c>
      <c r="X130" s="9" t="s">
        <v>17</v>
      </c>
      <c r="Y130" s="9" t="s">
        <v>17</v>
      </c>
      <c r="Z130" s="9">
        <v>60000</v>
      </c>
      <c r="AA130" s="9" t="s">
        <v>17</v>
      </c>
      <c r="AB130" s="9" t="s">
        <v>17</v>
      </c>
      <c r="AC130" s="9" t="s">
        <v>17</v>
      </c>
      <c r="AD130" s="9" t="s">
        <v>17</v>
      </c>
      <c r="AE130" s="9" t="s">
        <v>17</v>
      </c>
      <c r="AF130" s="9" t="s">
        <v>17</v>
      </c>
      <c r="AG130" s="9" t="s">
        <v>17</v>
      </c>
    </row>
    <row r="131" spans="1:33" ht="42" customHeight="1" x14ac:dyDescent="0.25">
      <c r="A131" s="5" t="s">
        <v>239</v>
      </c>
      <c r="B131" s="29" t="s">
        <v>10</v>
      </c>
      <c r="C131" s="2">
        <v>700</v>
      </c>
      <c r="D131" s="2">
        <v>70005</v>
      </c>
      <c r="E131" s="2">
        <v>4270</v>
      </c>
      <c r="F131" s="29" t="s">
        <v>47</v>
      </c>
      <c r="G131" s="29" t="s">
        <v>45</v>
      </c>
      <c r="H131" s="29" t="s">
        <v>45</v>
      </c>
      <c r="I131" s="7">
        <f t="shared" si="4"/>
        <v>125000</v>
      </c>
      <c r="J131" s="25" t="s">
        <v>17</v>
      </c>
      <c r="K131" s="9" t="s">
        <v>17</v>
      </c>
      <c r="L131" s="9" t="s">
        <v>17</v>
      </c>
      <c r="M131" s="9" t="s">
        <v>17</v>
      </c>
      <c r="N131" s="9" t="s">
        <v>17</v>
      </c>
      <c r="O131" s="9" t="s">
        <v>17</v>
      </c>
      <c r="P131" s="9" t="s">
        <v>17</v>
      </c>
      <c r="Q131" s="9" t="s">
        <v>17</v>
      </c>
      <c r="R131" s="9" t="s">
        <v>17</v>
      </c>
      <c r="S131" s="9" t="s">
        <v>17</v>
      </c>
      <c r="T131" s="9" t="s">
        <v>17</v>
      </c>
      <c r="U131" s="9" t="s">
        <v>17</v>
      </c>
      <c r="V131" s="9" t="s">
        <v>17</v>
      </c>
      <c r="W131" s="9" t="s">
        <v>17</v>
      </c>
      <c r="X131" s="9" t="s">
        <v>17</v>
      </c>
      <c r="Y131" s="9" t="s">
        <v>17</v>
      </c>
      <c r="Z131" s="9">
        <v>125000</v>
      </c>
      <c r="AA131" s="9" t="s">
        <v>17</v>
      </c>
      <c r="AB131" s="9" t="s">
        <v>17</v>
      </c>
      <c r="AC131" s="9" t="s">
        <v>17</v>
      </c>
      <c r="AD131" s="9" t="s">
        <v>17</v>
      </c>
      <c r="AE131" s="9" t="s">
        <v>17</v>
      </c>
      <c r="AF131" s="9" t="s">
        <v>17</v>
      </c>
      <c r="AG131" s="9" t="s">
        <v>17</v>
      </c>
    </row>
    <row r="132" spans="1:33" ht="42" customHeight="1" x14ac:dyDescent="0.25">
      <c r="A132" s="5" t="s">
        <v>240</v>
      </c>
      <c r="B132" s="29" t="s">
        <v>10</v>
      </c>
      <c r="C132" s="2">
        <v>700</v>
      </c>
      <c r="D132" s="2">
        <v>70005</v>
      </c>
      <c r="E132" s="2">
        <v>6050</v>
      </c>
      <c r="F132" s="29" t="s">
        <v>204</v>
      </c>
      <c r="G132" s="29" t="s">
        <v>45</v>
      </c>
      <c r="H132" s="29" t="s">
        <v>45</v>
      </c>
      <c r="I132" s="7">
        <f t="shared" si="4"/>
        <v>120000</v>
      </c>
      <c r="J132" s="25" t="s">
        <v>17</v>
      </c>
      <c r="K132" s="9" t="s">
        <v>17</v>
      </c>
      <c r="L132" s="9" t="s">
        <v>17</v>
      </c>
      <c r="M132" s="9" t="s">
        <v>17</v>
      </c>
      <c r="N132" s="9" t="s">
        <v>17</v>
      </c>
      <c r="O132" s="9" t="s">
        <v>17</v>
      </c>
      <c r="P132" s="9" t="s">
        <v>17</v>
      </c>
      <c r="Q132" s="9" t="s">
        <v>17</v>
      </c>
      <c r="R132" s="9" t="s">
        <v>17</v>
      </c>
      <c r="S132" s="9" t="s">
        <v>17</v>
      </c>
      <c r="T132" s="9" t="s">
        <v>17</v>
      </c>
      <c r="U132" s="9" t="s">
        <v>17</v>
      </c>
      <c r="V132" s="9" t="s">
        <v>17</v>
      </c>
      <c r="W132" s="9" t="s">
        <v>17</v>
      </c>
      <c r="X132" s="9" t="s">
        <v>17</v>
      </c>
      <c r="Y132" s="9" t="s">
        <v>17</v>
      </c>
      <c r="Z132" s="9">
        <v>120000</v>
      </c>
      <c r="AA132" s="9" t="s">
        <v>17</v>
      </c>
      <c r="AB132" s="9" t="s">
        <v>17</v>
      </c>
      <c r="AC132" s="9" t="s">
        <v>17</v>
      </c>
      <c r="AD132" s="9" t="s">
        <v>17</v>
      </c>
      <c r="AE132" s="9" t="s">
        <v>17</v>
      </c>
      <c r="AF132" s="9" t="s">
        <v>17</v>
      </c>
      <c r="AG132" s="9" t="s">
        <v>17</v>
      </c>
    </row>
    <row r="133" spans="1:33" ht="42" customHeight="1" x14ac:dyDescent="0.25">
      <c r="A133" s="5" t="s">
        <v>241</v>
      </c>
      <c r="B133" s="29" t="s">
        <v>10</v>
      </c>
      <c r="C133" s="2">
        <v>700</v>
      </c>
      <c r="D133" s="2">
        <v>70005</v>
      </c>
      <c r="E133" s="2">
        <v>6050</v>
      </c>
      <c r="F133" s="29" t="s">
        <v>46</v>
      </c>
      <c r="G133" s="29" t="s">
        <v>160</v>
      </c>
      <c r="H133" s="29" t="s">
        <v>45</v>
      </c>
      <c r="I133" s="7">
        <f t="shared" si="4"/>
        <v>1500000</v>
      </c>
      <c r="J133" s="25" t="s">
        <v>17</v>
      </c>
      <c r="K133" s="9" t="s">
        <v>17</v>
      </c>
      <c r="L133" s="9" t="s">
        <v>17</v>
      </c>
      <c r="M133" s="9" t="s">
        <v>17</v>
      </c>
      <c r="N133" s="9" t="s">
        <v>17</v>
      </c>
      <c r="O133" s="9" t="s">
        <v>17</v>
      </c>
      <c r="P133" s="9" t="s">
        <v>17</v>
      </c>
      <c r="Q133" s="9" t="s">
        <v>17</v>
      </c>
      <c r="R133" s="9" t="s">
        <v>17</v>
      </c>
      <c r="S133" s="9" t="s">
        <v>17</v>
      </c>
      <c r="T133" s="9" t="s">
        <v>17</v>
      </c>
      <c r="U133" s="9" t="s">
        <v>17</v>
      </c>
      <c r="V133" s="9" t="s">
        <v>17</v>
      </c>
      <c r="W133" s="9" t="s">
        <v>17</v>
      </c>
      <c r="X133" s="9" t="s">
        <v>17</v>
      </c>
      <c r="Y133" s="9" t="s">
        <v>17</v>
      </c>
      <c r="Z133" s="9">
        <v>1500000</v>
      </c>
      <c r="AA133" s="9" t="s">
        <v>17</v>
      </c>
      <c r="AB133" s="9" t="s">
        <v>17</v>
      </c>
      <c r="AC133" s="9" t="s">
        <v>17</v>
      </c>
      <c r="AD133" s="9" t="s">
        <v>17</v>
      </c>
      <c r="AE133" s="9" t="s">
        <v>17</v>
      </c>
      <c r="AF133" s="9" t="s">
        <v>17</v>
      </c>
      <c r="AG133" s="9" t="s">
        <v>17</v>
      </c>
    </row>
    <row r="134" spans="1:33" ht="42" customHeight="1" x14ac:dyDescent="0.25">
      <c r="A134" s="5" t="s">
        <v>242</v>
      </c>
      <c r="B134" s="29" t="s">
        <v>10</v>
      </c>
      <c r="C134" s="2">
        <v>710</v>
      </c>
      <c r="D134" s="2">
        <v>71035</v>
      </c>
      <c r="E134" s="2">
        <v>6050</v>
      </c>
      <c r="F134" s="29" t="s">
        <v>46</v>
      </c>
      <c r="G134" s="29" t="s">
        <v>45</v>
      </c>
      <c r="H134" s="29" t="s">
        <v>45</v>
      </c>
      <c r="I134" s="7">
        <f t="shared" si="4"/>
        <v>2499598</v>
      </c>
      <c r="J134" s="25" t="s">
        <v>17</v>
      </c>
      <c r="K134" s="9" t="s">
        <v>17</v>
      </c>
      <c r="L134" s="9" t="s">
        <v>17</v>
      </c>
      <c r="M134" s="9" t="s">
        <v>17</v>
      </c>
      <c r="N134" s="9" t="s">
        <v>17</v>
      </c>
      <c r="O134" s="9" t="s">
        <v>17</v>
      </c>
      <c r="P134" s="9" t="s">
        <v>17</v>
      </c>
      <c r="Q134" s="9" t="s">
        <v>17</v>
      </c>
      <c r="R134" s="9" t="s">
        <v>17</v>
      </c>
      <c r="S134" s="9" t="s">
        <v>17</v>
      </c>
      <c r="T134" s="9" t="s">
        <v>17</v>
      </c>
      <c r="U134" s="9" t="s">
        <v>17</v>
      </c>
      <c r="V134" s="9" t="s">
        <v>17</v>
      </c>
      <c r="W134" s="9" t="s">
        <v>17</v>
      </c>
      <c r="X134" s="9" t="s">
        <v>17</v>
      </c>
      <c r="Y134" s="9" t="s">
        <v>17</v>
      </c>
      <c r="Z134" s="9">
        <v>2499598</v>
      </c>
      <c r="AA134" s="9" t="s">
        <v>17</v>
      </c>
      <c r="AB134" s="9" t="s">
        <v>17</v>
      </c>
      <c r="AC134" s="9" t="s">
        <v>17</v>
      </c>
      <c r="AD134" s="9" t="s">
        <v>17</v>
      </c>
      <c r="AE134" s="9" t="s">
        <v>17</v>
      </c>
      <c r="AF134" s="9" t="s">
        <v>17</v>
      </c>
      <c r="AG134" s="9" t="s">
        <v>17</v>
      </c>
    </row>
    <row r="135" spans="1:33" ht="42" customHeight="1" x14ac:dyDescent="0.25">
      <c r="A135" s="5" t="s">
        <v>243</v>
      </c>
      <c r="B135" s="29" t="s">
        <v>10</v>
      </c>
      <c r="C135" s="2">
        <v>801</v>
      </c>
      <c r="D135" s="2">
        <v>80101</v>
      </c>
      <c r="E135" s="2">
        <v>6050</v>
      </c>
      <c r="F135" s="29" t="s">
        <v>44</v>
      </c>
      <c r="G135" s="29" t="s">
        <v>45</v>
      </c>
      <c r="H135" s="29" t="s">
        <v>45</v>
      </c>
      <c r="I135" s="7">
        <f t="shared" si="4"/>
        <v>50000</v>
      </c>
      <c r="J135" s="25" t="s">
        <v>17</v>
      </c>
      <c r="K135" s="9" t="s">
        <v>17</v>
      </c>
      <c r="L135" s="9" t="s">
        <v>17</v>
      </c>
      <c r="M135" s="9" t="s">
        <v>17</v>
      </c>
      <c r="N135" s="9" t="s">
        <v>17</v>
      </c>
      <c r="O135" s="9" t="s">
        <v>17</v>
      </c>
      <c r="P135" s="9" t="s">
        <v>17</v>
      </c>
      <c r="Q135" s="9" t="s">
        <v>17</v>
      </c>
      <c r="R135" s="9" t="s">
        <v>17</v>
      </c>
      <c r="S135" s="9" t="s">
        <v>17</v>
      </c>
      <c r="T135" s="9" t="s">
        <v>17</v>
      </c>
      <c r="U135" s="9" t="s">
        <v>17</v>
      </c>
      <c r="V135" s="9" t="s">
        <v>17</v>
      </c>
      <c r="W135" s="9" t="s">
        <v>17</v>
      </c>
      <c r="X135" s="9" t="s">
        <v>17</v>
      </c>
      <c r="Y135" s="9" t="s">
        <v>17</v>
      </c>
      <c r="Z135" s="9">
        <v>50000</v>
      </c>
      <c r="AA135" s="9" t="s">
        <v>17</v>
      </c>
      <c r="AB135" s="9" t="s">
        <v>17</v>
      </c>
      <c r="AC135" s="9" t="s">
        <v>17</v>
      </c>
      <c r="AD135" s="9" t="s">
        <v>17</v>
      </c>
      <c r="AE135" s="9" t="s">
        <v>17</v>
      </c>
      <c r="AF135" s="9" t="s">
        <v>17</v>
      </c>
      <c r="AG135" s="9" t="s">
        <v>17</v>
      </c>
    </row>
    <row r="136" spans="1:33" ht="42" customHeight="1" x14ac:dyDescent="0.25">
      <c r="A136" s="5" t="s">
        <v>244</v>
      </c>
      <c r="B136" s="29" t="s">
        <v>10</v>
      </c>
      <c r="C136" s="2">
        <v>900</v>
      </c>
      <c r="D136" s="2">
        <v>90095</v>
      </c>
      <c r="E136" s="2">
        <v>6050</v>
      </c>
      <c r="F136" s="29" t="s">
        <v>69</v>
      </c>
      <c r="G136" s="29" t="s">
        <v>45</v>
      </c>
      <c r="H136" s="29" t="s">
        <v>45</v>
      </c>
      <c r="I136" s="7">
        <f t="shared" si="4"/>
        <v>15000</v>
      </c>
      <c r="J136" s="25" t="s">
        <v>17</v>
      </c>
      <c r="K136" s="9" t="s">
        <v>17</v>
      </c>
      <c r="L136" s="9" t="s">
        <v>17</v>
      </c>
      <c r="M136" s="9" t="s">
        <v>17</v>
      </c>
      <c r="N136" s="9" t="s">
        <v>17</v>
      </c>
      <c r="O136" s="9" t="s">
        <v>17</v>
      </c>
      <c r="P136" s="9" t="s">
        <v>17</v>
      </c>
      <c r="Q136" s="9" t="s">
        <v>17</v>
      </c>
      <c r="R136" s="9" t="s">
        <v>17</v>
      </c>
      <c r="S136" s="9" t="s">
        <v>17</v>
      </c>
      <c r="T136" s="9" t="s">
        <v>17</v>
      </c>
      <c r="U136" s="9" t="s">
        <v>17</v>
      </c>
      <c r="V136" s="9" t="s">
        <v>17</v>
      </c>
      <c r="W136" s="9" t="s">
        <v>17</v>
      </c>
      <c r="X136" s="9" t="s">
        <v>17</v>
      </c>
      <c r="Y136" s="9" t="s">
        <v>17</v>
      </c>
      <c r="Z136" s="9">
        <v>15000</v>
      </c>
      <c r="AA136" s="9" t="s">
        <v>17</v>
      </c>
      <c r="AB136" s="9" t="s">
        <v>17</v>
      </c>
      <c r="AC136" s="9" t="s">
        <v>17</v>
      </c>
      <c r="AD136" s="9" t="s">
        <v>17</v>
      </c>
      <c r="AE136" s="9" t="s">
        <v>17</v>
      </c>
      <c r="AF136" s="9" t="s">
        <v>17</v>
      </c>
      <c r="AG136" s="9" t="s">
        <v>17</v>
      </c>
    </row>
    <row r="137" spans="1:33" ht="42" customHeight="1" x14ac:dyDescent="0.25">
      <c r="A137" s="5" t="s">
        <v>245</v>
      </c>
      <c r="B137" s="29" t="s">
        <v>10</v>
      </c>
      <c r="C137" s="2">
        <v>900</v>
      </c>
      <c r="D137" s="2">
        <v>90015</v>
      </c>
      <c r="E137" s="2">
        <v>6050</v>
      </c>
      <c r="F137" s="29" t="s">
        <v>12</v>
      </c>
      <c r="G137" s="29" t="s">
        <v>13</v>
      </c>
      <c r="H137" s="29" t="s">
        <v>73</v>
      </c>
      <c r="I137" s="7">
        <f t="shared" si="4"/>
        <v>8800</v>
      </c>
      <c r="J137" s="25" t="s">
        <v>17</v>
      </c>
      <c r="K137" s="9" t="s">
        <v>17</v>
      </c>
      <c r="L137" s="9" t="s">
        <v>17</v>
      </c>
      <c r="M137" s="9" t="s">
        <v>17</v>
      </c>
      <c r="N137" s="9" t="s">
        <v>17</v>
      </c>
      <c r="O137" s="9" t="s">
        <v>17</v>
      </c>
      <c r="P137" s="9" t="s">
        <v>17</v>
      </c>
      <c r="Q137" s="9" t="s">
        <v>17</v>
      </c>
      <c r="R137" s="9" t="s">
        <v>17</v>
      </c>
      <c r="S137" s="9" t="s">
        <v>17</v>
      </c>
      <c r="T137" s="9" t="s">
        <v>17</v>
      </c>
      <c r="U137" s="9" t="s">
        <v>17</v>
      </c>
      <c r="V137" s="9" t="s">
        <v>17</v>
      </c>
      <c r="W137" s="9" t="s">
        <v>17</v>
      </c>
      <c r="X137" s="9" t="s">
        <v>17</v>
      </c>
      <c r="Y137" s="9" t="s">
        <v>17</v>
      </c>
      <c r="Z137" s="9">
        <v>8800</v>
      </c>
      <c r="AA137" s="9" t="s">
        <v>17</v>
      </c>
      <c r="AB137" s="9" t="s">
        <v>17</v>
      </c>
      <c r="AC137" s="9" t="s">
        <v>17</v>
      </c>
      <c r="AD137" s="9" t="s">
        <v>17</v>
      </c>
      <c r="AE137" s="9" t="s">
        <v>17</v>
      </c>
      <c r="AF137" s="9" t="s">
        <v>17</v>
      </c>
      <c r="AG137" s="9" t="s">
        <v>17</v>
      </c>
    </row>
    <row r="138" spans="1:33" ht="42" customHeight="1" x14ac:dyDescent="0.25">
      <c r="A138" s="5" t="s">
        <v>249</v>
      </c>
      <c r="B138" s="29" t="s">
        <v>10</v>
      </c>
      <c r="C138" s="2">
        <v>926</v>
      </c>
      <c r="D138" s="2">
        <v>92601</v>
      </c>
      <c r="E138" s="2">
        <v>6050</v>
      </c>
      <c r="F138" s="29" t="s">
        <v>52</v>
      </c>
      <c r="G138" s="29" t="s">
        <v>45</v>
      </c>
      <c r="H138" s="29" t="s">
        <v>45</v>
      </c>
      <c r="I138" s="7">
        <f t="shared" si="4"/>
        <v>6500</v>
      </c>
      <c r="J138" s="25" t="s">
        <v>17</v>
      </c>
      <c r="K138" s="9" t="s">
        <v>17</v>
      </c>
      <c r="L138" s="9" t="s">
        <v>17</v>
      </c>
      <c r="M138" s="9" t="s">
        <v>17</v>
      </c>
      <c r="N138" s="9" t="s">
        <v>17</v>
      </c>
      <c r="O138" s="9" t="s">
        <v>17</v>
      </c>
      <c r="P138" s="9" t="s">
        <v>17</v>
      </c>
      <c r="Q138" s="9" t="s">
        <v>17</v>
      </c>
      <c r="R138" s="9" t="s">
        <v>17</v>
      </c>
      <c r="S138" s="9" t="s">
        <v>17</v>
      </c>
      <c r="T138" s="9" t="s">
        <v>17</v>
      </c>
      <c r="U138" s="9" t="s">
        <v>17</v>
      </c>
      <c r="V138" s="9" t="s">
        <v>17</v>
      </c>
      <c r="W138" s="9" t="s">
        <v>17</v>
      </c>
      <c r="X138" s="9" t="s">
        <v>17</v>
      </c>
      <c r="Y138" s="9" t="s">
        <v>17</v>
      </c>
      <c r="Z138" s="9" t="s">
        <v>17</v>
      </c>
      <c r="AA138" s="9" t="s">
        <v>17</v>
      </c>
      <c r="AB138" s="9" t="s">
        <v>17</v>
      </c>
      <c r="AC138" s="9" t="s">
        <v>17</v>
      </c>
      <c r="AD138" s="9">
        <v>6500</v>
      </c>
      <c r="AE138" s="9" t="s">
        <v>17</v>
      </c>
      <c r="AF138" s="9" t="s">
        <v>17</v>
      </c>
      <c r="AG138" s="9" t="s">
        <v>17</v>
      </c>
    </row>
    <row r="139" spans="1:33" ht="42" customHeight="1" x14ac:dyDescent="0.25">
      <c r="A139" s="5" t="s">
        <v>251</v>
      </c>
      <c r="B139" s="29" t="s">
        <v>10</v>
      </c>
      <c r="C139" s="2">
        <v>600</v>
      </c>
      <c r="D139" s="2">
        <v>60016</v>
      </c>
      <c r="E139" s="2">
        <v>6050</v>
      </c>
      <c r="F139" s="29" t="s">
        <v>46</v>
      </c>
      <c r="G139" s="29" t="s">
        <v>45</v>
      </c>
      <c r="H139" s="29" t="s">
        <v>45</v>
      </c>
      <c r="I139" s="7">
        <f t="shared" si="4"/>
        <v>240000</v>
      </c>
      <c r="J139" s="25" t="s">
        <v>17</v>
      </c>
      <c r="K139" s="9" t="s">
        <v>17</v>
      </c>
      <c r="L139" s="9" t="s">
        <v>17</v>
      </c>
      <c r="M139" s="9" t="s">
        <v>17</v>
      </c>
      <c r="N139" s="9" t="s">
        <v>17</v>
      </c>
      <c r="O139" s="9" t="s">
        <v>17</v>
      </c>
      <c r="P139" s="9" t="s">
        <v>17</v>
      </c>
      <c r="Q139" s="9" t="s">
        <v>17</v>
      </c>
      <c r="R139" s="9" t="s">
        <v>17</v>
      </c>
      <c r="S139" s="9" t="s">
        <v>17</v>
      </c>
      <c r="T139" s="9" t="s">
        <v>17</v>
      </c>
      <c r="U139" s="9" t="s">
        <v>17</v>
      </c>
      <c r="V139" s="9" t="s">
        <v>17</v>
      </c>
      <c r="W139" s="9" t="s">
        <v>17</v>
      </c>
      <c r="X139" s="9" t="s">
        <v>17</v>
      </c>
      <c r="Y139" s="9" t="s">
        <v>17</v>
      </c>
      <c r="Z139" s="9" t="s">
        <v>17</v>
      </c>
      <c r="AA139" s="9" t="s">
        <v>17</v>
      </c>
      <c r="AB139" s="9">
        <v>240000</v>
      </c>
      <c r="AC139" s="9" t="s">
        <v>17</v>
      </c>
      <c r="AD139" s="9" t="s">
        <v>17</v>
      </c>
      <c r="AE139" s="9" t="s">
        <v>17</v>
      </c>
      <c r="AF139" s="9" t="s">
        <v>17</v>
      </c>
      <c r="AG139" s="9" t="s">
        <v>17</v>
      </c>
    </row>
    <row r="140" spans="1:33" ht="42" customHeight="1" x14ac:dyDescent="0.25">
      <c r="A140" s="5" t="s">
        <v>253</v>
      </c>
      <c r="B140" s="29" t="s">
        <v>10</v>
      </c>
      <c r="C140" s="2">
        <v>900</v>
      </c>
      <c r="D140" s="2">
        <v>90015</v>
      </c>
      <c r="E140" s="2">
        <v>6050</v>
      </c>
      <c r="F140" s="29" t="s">
        <v>46</v>
      </c>
      <c r="G140" s="29" t="s">
        <v>45</v>
      </c>
      <c r="H140" s="29" t="s">
        <v>45</v>
      </c>
      <c r="I140" s="7">
        <f t="shared" si="4"/>
        <v>3900</v>
      </c>
      <c r="J140" s="25" t="s">
        <v>17</v>
      </c>
      <c r="K140" s="9" t="s">
        <v>17</v>
      </c>
      <c r="L140" s="9" t="s">
        <v>17</v>
      </c>
      <c r="M140" s="9" t="s">
        <v>17</v>
      </c>
      <c r="N140" s="9" t="s">
        <v>17</v>
      </c>
      <c r="O140" s="9" t="s">
        <v>17</v>
      </c>
      <c r="P140" s="9" t="s">
        <v>17</v>
      </c>
      <c r="Q140" s="9" t="s">
        <v>17</v>
      </c>
      <c r="R140" s="9" t="s">
        <v>17</v>
      </c>
      <c r="S140" s="9" t="s">
        <v>17</v>
      </c>
      <c r="T140" s="9" t="s">
        <v>17</v>
      </c>
      <c r="U140" s="9" t="s">
        <v>17</v>
      </c>
      <c r="V140" s="9" t="s">
        <v>17</v>
      </c>
      <c r="W140" s="9" t="s">
        <v>17</v>
      </c>
      <c r="X140" s="9" t="s">
        <v>17</v>
      </c>
      <c r="Y140" s="9" t="s">
        <v>17</v>
      </c>
      <c r="Z140" s="9" t="s">
        <v>17</v>
      </c>
      <c r="AA140" s="9" t="s">
        <v>17</v>
      </c>
      <c r="AB140" s="9" t="s">
        <v>17</v>
      </c>
      <c r="AC140" s="9">
        <v>3900</v>
      </c>
      <c r="AD140" s="9" t="s">
        <v>17</v>
      </c>
      <c r="AE140" s="9" t="s">
        <v>17</v>
      </c>
      <c r="AF140" s="9" t="s">
        <v>17</v>
      </c>
      <c r="AG140" s="9" t="s">
        <v>17</v>
      </c>
    </row>
    <row r="141" spans="1:33" ht="42" customHeight="1" x14ac:dyDescent="0.25">
      <c r="A141" s="5" t="s">
        <v>254</v>
      </c>
      <c r="B141" s="29" t="s">
        <v>10</v>
      </c>
      <c r="C141" s="2">
        <v>600</v>
      </c>
      <c r="D141" s="2">
        <v>60017</v>
      </c>
      <c r="E141" s="2">
        <v>6050</v>
      </c>
      <c r="F141" s="29" t="s">
        <v>46</v>
      </c>
      <c r="G141" s="29" t="s">
        <v>45</v>
      </c>
      <c r="H141" s="29" t="s">
        <v>45</v>
      </c>
      <c r="I141" s="7">
        <f t="shared" si="4"/>
        <v>950000</v>
      </c>
      <c r="J141" s="25" t="s">
        <v>17</v>
      </c>
      <c r="K141" s="9" t="s">
        <v>17</v>
      </c>
      <c r="L141" s="9" t="s">
        <v>17</v>
      </c>
      <c r="M141" s="9" t="s">
        <v>17</v>
      </c>
      <c r="N141" s="9" t="s">
        <v>17</v>
      </c>
      <c r="O141" s="9" t="s">
        <v>17</v>
      </c>
      <c r="P141" s="9" t="s">
        <v>17</v>
      </c>
      <c r="Q141" s="9" t="s">
        <v>17</v>
      </c>
      <c r="R141" s="9" t="s">
        <v>17</v>
      </c>
      <c r="S141" s="9" t="s">
        <v>17</v>
      </c>
      <c r="T141" s="9" t="s">
        <v>17</v>
      </c>
      <c r="U141" s="9" t="s">
        <v>17</v>
      </c>
      <c r="V141" s="9" t="s">
        <v>17</v>
      </c>
      <c r="W141" s="9" t="s">
        <v>17</v>
      </c>
      <c r="X141" s="9" t="s">
        <v>17</v>
      </c>
      <c r="Y141" s="9" t="s">
        <v>17</v>
      </c>
      <c r="Z141" s="9" t="s">
        <v>17</v>
      </c>
      <c r="AA141" s="9" t="s">
        <v>17</v>
      </c>
      <c r="AB141" s="9" t="s">
        <v>17</v>
      </c>
      <c r="AC141" s="9" t="s">
        <v>17</v>
      </c>
      <c r="AD141" s="9" t="s">
        <v>17</v>
      </c>
      <c r="AE141" s="9" t="s">
        <v>17</v>
      </c>
      <c r="AF141" s="9">
        <v>950000</v>
      </c>
      <c r="AG141" s="9" t="s">
        <v>17</v>
      </c>
    </row>
    <row r="142" spans="1:33" ht="42" customHeight="1" x14ac:dyDescent="0.25">
      <c r="A142" s="5" t="s">
        <v>255</v>
      </c>
      <c r="B142" s="29" t="s">
        <v>10</v>
      </c>
      <c r="C142" s="2">
        <v>851</v>
      </c>
      <c r="D142" s="2">
        <v>85154</v>
      </c>
      <c r="E142" s="2">
        <v>6050</v>
      </c>
      <c r="F142" s="29" t="s">
        <v>64</v>
      </c>
      <c r="G142" s="29" t="s">
        <v>45</v>
      </c>
      <c r="H142" s="29" t="s">
        <v>45</v>
      </c>
      <c r="I142" s="7">
        <f t="shared" si="4"/>
        <v>20000</v>
      </c>
      <c r="J142" s="25" t="s">
        <v>17</v>
      </c>
      <c r="K142" s="9" t="s">
        <v>17</v>
      </c>
      <c r="L142" s="9" t="s">
        <v>17</v>
      </c>
      <c r="M142" s="9" t="s">
        <v>17</v>
      </c>
      <c r="N142" s="9" t="s">
        <v>17</v>
      </c>
      <c r="O142" s="9" t="s">
        <v>17</v>
      </c>
      <c r="P142" s="9" t="s">
        <v>17</v>
      </c>
      <c r="Q142" s="9" t="s">
        <v>17</v>
      </c>
      <c r="R142" s="9" t="s">
        <v>17</v>
      </c>
      <c r="S142" s="9" t="s">
        <v>17</v>
      </c>
      <c r="T142" s="9" t="s">
        <v>17</v>
      </c>
      <c r="U142" s="9" t="s">
        <v>17</v>
      </c>
      <c r="V142" s="9" t="s">
        <v>17</v>
      </c>
      <c r="W142" s="9" t="s">
        <v>17</v>
      </c>
      <c r="X142" s="9" t="s">
        <v>17</v>
      </c>
      <c r="Y142" s="9" t="s">
        <v>17</v>
      </c>
      <c r="Z142" s="9" t="s">
        <v>17</v>
      </c>
      <c r="AA142" s="9" t="s">
        <v>17</v>
      </c>
      <c r="AB142" s="9" t="s">
        <v>17</v>
      </c>
      <c r="AC142" s="9" t="s">
        <v>17</v>
      </c>
      <c r="AD142" s="9" t="s">
        <v>17</v>
      </c>
      <c r="AE142" s="9" t="s">
        <v>17</v>
      </c>
      <c r="AF142" s="9">
        <v>20000</v>
      </c>
      <c r="AG142" s="9" t="s">
        <v>17</v>
      </c>
    </row>
    <row r="143" spans="1:33" ht="42" customHeight="1" x14ac:dyDescent="0.25">
      <c r="A143" s="5" t="s">
        <v>256</v>
      </c>
      <c r="B143" s="29" t="s">
        <v>10</v>
      </c>
      <c r="C143" s="2">
        <v>926</v>
      </c>
      <c r="D143" s="2">
        <v>92605</v>
      </c>
      <c r="E143" s="2">
        <v>6210</v>
      </c>
      <c r="F143" s="29" t="s">
        <v>94</v>
      </c>
      <c r="G143" s="29" t="s">
        <v>70</v>
      </c>
      <c r="H143" s="29" t="s">
        <v>45</v>
      </c>
      <c r="I143" s="7">
        <f t="shared" si="4"/>
        <v>100000</v>
      </c>
      <c r="J143" s="25" t="s">
        <v>17</v>
      </c>
      <c r="K143" s="9" t="s">
        <v>17</v>
      </c>
      <c r="L143" s="9" t="s">
        <v>17</v>
      </c>
      <c r="M143" s="9" t="s">
        <v>17</v>
      </c>
      <c r="N143" s="9" t="s">
        <v>17</v>
      </c>
      <c r="O143" s="9" t="s">
        <v>17</v>
      </c>
      <c r="P143" s="9" t="s">
        <v>17</v>
      </c>
      <c r="Q143" s="9" t="s">
        <v>17</v>
      </c>
      <c r="R143" s="9" t="s">
        <v>17</v>
      </c>
      <c r="S143" s="9" t="s">
        <v>17</v>
      </c>
      <c r="T143" s="9" t="s">
        <v>17</v>
      </c>
      <c r="U143" s="9" t="s">
        <v>17</v>
      </c>
      <c r="V143" s="9" t="s">
        <v>17</v>
      </c>
      <c r="W143" s="9" t="s">
        <v>17</v>
      </c>
      <c r="X143" s="9" t="s">
        <v>17</v>
      </c>
      <c r="Y143" s="9" t="s">
        <v>17</v>
      </c>
      <c r="Z143" s="9" t="s">
        <v>17</v>
      </c>
      <c r="AA143" s="9" t="s">
        <v>17</v>
      </c>
      <c r="AB143" s="9" t="s">
        <v>17</v>
      </c>
      <c r="AC143" s="9" t="s">
        <v>17</v>
      </c>
      <c r="AD143" s="9" t="s">
        <v>17</v>
      </c>
      <c r="AE143" s="9" t="s">
        <v>17</v>
      </c>
      <c r="AF143" s="9">
        <v>100000</v>
      </c>
      <c r="AG143" s="9" t="s">
        <v>17</v>
      </c>
    </row>
    <row r="144" spans="1:33" ht="42" customHeight="1" x14ac:dyDescent="0.25">
      <c r="A144" s="5" t="s">
        <v>260</v>
      </c>
      <c r="B144" s="4" t="s">
        <v>10</v>
      </c>
      <c r="C144" s="2">
        <v>801</v>
      </c>
      <c r="D144" s="2">
        <v>80104</v>
      </c>
      <c r="E144" s="2">
        <v>6050</v>
      </c>
      <c r="F144" s="4" t="s">
        <v>44</v>
      </c>
      <c r="G144" s="29" t="s">
        <v>45</v>
      </c>
      <c r="H144" s="29" t="s">
        <v>45</v>
      </c>
      <c r="I144" s="7">
        <f t="shared" si="4"/>
        <v>20000</v>
      </c>
      <c r="J144" s="25" t="s">
        <v>17</v>
      </c>
      <c r="K144" s="9" t="s">
        <v>17</v>
      </c>
      <c r="L144" s="9" t="s">
        <v>17</v>
      </c>
      <c r="M144" s="9" t="s">
        <v>17</v>
      </c>
      <c r="N144" s="9" t="s">
        <v>17</v>
      </c>
      <c r="O144" s="9" t="s">
        <v>17</v>
      </c>
      <c r="P144" s="9" t="s">
        <v>17</v>
      </c>
      <c r="Q144" s="9" t="s">
        <v>17</v>
      </c>
      <c r="R144" s="9" t="s">
        <v>17</v>
      </c>
      <c r="S144" s="9" t="s">
        <v>17</v>
      </c>
      <c r="T144" s="9" t="s">
        <v>17</v>
      </c>
      <c r="U144" s="9" t="s">
        <v>17</v>
      </c>
      <c r="V144" s="9" t="s">
        <v>17</v>
      </c>
      <c r="W144" s="9" t="s">
        <v>17</v>
      </c>
      <c r="X144" s="9" t="s">
        <v>17</v>
      </c>
      <c r="Y144" s="9" t="s">
        <v>17</v>
      </c>
      <c r="Z144" s="9" t="s">
        <v>17</v>
      </c>
      <c r="AA144" s="9" t="s">
        <v>17</v>
      </c>
      <c r="AB144" s="9" t="s">
        <v>17</v>
      </c>
      <c r="AC144" s="9" t="s">
        <v>17</v>
      </c>
      <c r="AD144" s="9" t="s">
        <v>17</v>
      </c>
      <c r="AE144" s="9">
        <v>20000</v>
      </c>
      <c r="AF144" s="9" t="s">
        <v>17</v>
      </c>
      <c r="AG144" s="9" t="s">
        <v>17</v>
      </c>
    </row>
    <row r="145" spans="1:33" ht="42" customHeight="1" x14ac:dyDescent="0.25">
      <c r="A145" s="5" t="s">
        <v>17</v>
      </c>
      <c r="B145" s="4" t="s">
        <v>17</v>
      </c>
      <c r="C145" s="2" t="s">
        <v>17</v>
      </c>
      <c r="D145" s="2" t="s">
        <v>17</v>
      </c>
      <c r="E145" s="2" t="s">
        <v>17</v>
      </c>
      <c r="F145" s="4" t="s">
        <v>17</v>
      </c>
      <c r="G145" s="29" t="s">
        <v>45</v>
      </c>
      <c r="H145" s="29" t="s">
        <v>45</v>
      </c>
      <c r="I145" s="7">
        <f t="shared" si="3"/>
        <v>0</v>
      </c>
      <c r="J145" s="25" t="s">
        <v>17</v>
      </c>
      <c r="K145" s="9" t="s">
        <v>17</v>
      </c>
      <c r="L145" s="9" t="s">
        <v>17</v>
      </c>
      <c r="M145" s="9" t="s">
        <v>17</v>
      </c>
      <c r="N145" s="9" t="s">
        <v>17</v>
      </c>
      <c r="O145" s="9" t="s">
        <v>17</v>
      </c>
      <c r="P145" s="9" t="s">
        <v>17</v>
      </c>
      <c r="Q145" s="9" t="s">
        <v>17</v>
      </c>
      <c r="R145" s="9" t="s">
        <v>17</v>
      </c>
      <c r="S145" s="9" t="s">
        <v>17</v>
      </c>
      <c r="T145" s="9" t="s">
        <v>17</v>
      </c>
      <c r="U145" s="9" t="s">
        <v>17</v>
      </c>
      <c r="V145" s="9" t="s">
        <v>17</v>
      </c>
      <c r="W145" s="9" t="s">
        <v>17</v>
      </c>
      <c r="X145" s="9" t="s">
        <v>17</v>
      </c>
      <c r="Y145" s="9" t="s">
        <v>17</v>
      </c>
      <c r="Z145" s="9" t="s">
        <v>17</v>
      </c>
      <c r="AA145" s="9" t="s">
        <v>17</v>
      </c>
      <c r="AB145" s="9" t="s">
        <v>17</v>
      </c>
      <c r="AC145" s="9" t="s">
        <v>17</v>
      </c>
      <c r="AD145" s="9" t="s">
        <v>17</v>
      </c>
      <c r="AE145" s="9" t="s">
        <v>17</v>
      </c>
      <c r="AF145" s="9" t="s">
        <v>17</v>
      </c>
      <c r="AG145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2"/>
  <sheetViews>
    <sheetView workbookViewId="0">
      <selection sqref="A1:B1"/>
    </sheetView>
  </sheetViews>
  <sheetFormatPr defaultColWidth="9.109375" defaultRowHeight="13.2" x14ac:dyDescent="0.25"/>
  <cols>
    <col min="1" max="1" width="31.6640625" style="17" customWidth="1"/>
    <col min="2" max="2" width="7.6640625" style="17" customWidth="1"/>
    <col min="3" max="3" width="21.6640625" style="17" customWidth="1"/>
    <col min="4" max="16384" width="9.109375" style="17"/>
  </cols>
  <sheetData>
    <row r="1" spans="1:3" ht="21" customHeight="1" x14ac:dyDescent="0.25">
      <c r="A1" s="32" t="s">
        <v>34</v>
      </c>
      <c r="B1" s="32"/>
      <c r="C1" s="24">
        <f>SUM(C3:C26)</f>
        <v>26073150</v>
      </c>
    </row>
    <row r="2" spans="1:3" x14ac:dyDescent="0.25">
      <c r="C2" s="19"/>
    </row>
    <row r="3" spans="1:3" ht="18" customHeight="1" x14ac:dyDescent="0.25">
      <c r="A3" s="20" t="s">
        <v>22</v>
      </c>
      <c r="B3" s="21" t="s">
        <v>20</v>
      </c>
      <c r="C3" s="22">
        <f>SUMIF(Dane!E3:E145,"2720",Dane!I3:I145)</f>
        <v>30000</v>
      </c>
    </row>
    <row r="4" spans="1:3" ht="18" customHeight="1" x14ac:dyDescent="0.25">
      <c r="A4" s="20" t="s">
        <v>124</v>
      </c>
      <c r="B4" s="21" t="s">
        <v>20</v>
      </c>
      <c r="C4" s="22">
        <f>SUMIF(Dane!E3:E145,"4190",Dane!I3:I145)</f>
        <v>0</v>
      </c>
    </row>
    <row r="5" spans="1:3" ht="18" customHeight="1" x14ac:dyDescent="0.25">
      <c r="A5" s="20" t="s">
        <v>23</v>
      </c>
      <c r="B5" s="21" t="s">
        <v>20</v>
      </c>
      <c r="C5" s="22">
        <f>SUMIF(Dane!E3:E145,"4210",Dane!I3:I145)</f>
        <v>30000</v>
      </c>
    </row>
    <row r="6" spans="1:3" ht="18" customHeight="1" x14ac:dyDescent="0.25">
      <c r="A6" s="20" t="s">
        <v>43</v>
      </c>
      <c r="B6" s="21" t="s">
        <v>20</v>
      </c>
      <c r="C6" s="22">
        <f>SUMIF(Dane!E3:E145,"4260",Dane!I3:I145)</f>
        <v>0</v>
      </c>
    </row>
    <row r="7" spans="1:3" ht="18" customHeight="1" x14ac:dyDescent="0.25">
      <c r="A7" s="20" t="s">
        <v>24</v>
      </c>
      <c r="B7" s="21" t="s">
        <v>20</v>
      </c>
      <c r="C7" s="22">
        <f>SUMIF(Dane!E3:E145,"4270",Dane!I3:I145)</f>
        <v>2393000</v>
      </c>
    </row>
    <row r="8" spans="1:3" ht="18" customHeight="1" x14ac:dyDescent="0.25">
      <c r="A8" s="20" t="s">
        <v>25</v>
      </c>
      <c r="B8" s="21" t="s">
        <v>20</v>
      </c>
      <c r="C8" s="22">
        <f>SUMIF(Dane!E3:E145,"4300",Dane!I3:I145)</f>
        <v>174690</v>
      </c>
    </row>
    <row r="9" spans="1:3" ht="18" customHeight="1" x14ac:dyDescent="0.25">
      <c r="A9" s="20" t="s">
        <v>190</v>
      </c>
      <c r="B9" s="21" t="s">
        <v>20</v>
      </c>
      <c r="C9" s="22">
        <f>SUMIF(Dane!E3:E145,"4307",Dane!I3:I145)</f>
        <v>4912.2700000000004</v>
      </c>
    </row>
    <row r="10" spans="1:3" ht="18" customHeight="1" x14ac:dyDescent="0.25">
      <c r="A10" s="20" t="s">
        <v>191</v>
      </c>
      <c r="B10" s="21" t="s">
        <v>20</v>
      </c>
      <c r="C10" s="22">
        <f>SUMIF(Dane!E3:E145,"4309",Dane!I3:I145)</f>
        <v>4087.73</v>
      </c>
    </row>
    <row r="11" spans="1:3" ht="18" customHeight="1" x14ac:dyDescent="0.25">
      <c r="A11" s="20" t="s">
        <v>35</v>
      </c>
      <c r="B11" s="23" t="s">
        <v>21</v>
      </c>
      <c r="C11" s="22">
        <f>SUMIF(Dane!E3:E145,"6030",Dane!I3:I145)</f>
        <v>500000</v>
      </c>
    </row>
    <row r="12" spans="1:3" ht="18" customHeight="1" x14ac:dyDescent="0.25">
      <c r="A12" s="20" t="s">
        <v>26</v>
      </c>
      <c r="B12" s="23" t="s">
        <v>21</v>
      </c>
      <c r="C12" s="22">
        <f>SUMIF(Dane!E3:E145,"6050",Dane!I3:I145)</f>
        <v>12060001.539999999</v>
      </c>
    </row>
    <row r="13" spans="1:3" ht="18" customHeight="1" x14ac:dyDescent="0.25">
      <c r="A13" s="20" t="s">
        <v>27</v>
      </c>
      <c r="B13" s="23" t="s">
        <v>21</v>
      </c>
      <c r="C13" s="22">
        <f>SUMIF(Dane!E3:E145,"6057",Dane!I3:I145)</f>
        <v>2735675.52</v>
      </c>
    </row>
    <row r="14" spans="1:3" ht="18" customHeight="1" x14ac:dyDescent="0.25">
      <c r="A14" s="20" t="s">
        <v>28</v>
      </c>
      <c r="B14" s="23" t="s">
        <v>21</v>
      </c>
      <c r="C14" s="22">
        <f>SUMIF(Dane!E3:E145,"6059",Dane!I3:I145)</f>
        <v>5082616.9399999995</v>
      </c>
    </row>
    <row r="15" spans="1:3" ht="18" customHeight="1" x14ac:dyDescent="0.25">
      <c r="A15" s="20" t="s">
        <v>29</v>
      </c>
      <c r="B15" s="23" t="s">
        <v>21</v>
      </c>
      <c r="C15" s="22">
        <f>SUMIF(Dane!E3:E145,"6060",Dane!I3:I145)</f>
        <v>495500</v>
      </c>
    </row>
    <row r="16" spans="1:3" ht="18" customHeight="1" x14ac:dyDescent="0.25">
      <c r="A16" s="20" t="s">
        <v>37</v>
      </c>
      <c r="B16" s="23" t="s">
        <v>21</v>
      </c>
      <c r="C16" s="22">
        <f>SUMIF(Dane!E3:E145,"6067",Dane!I3:I145)</f>
        <v>0</v>
      </c>
    </row>
    <row r="17" spans="1:3" ht="18" customHeight="1" x14ac:dyDescent="0.25">
      <c r="A17" s="20" t="s">
        <v>41</v>
      </c>
      <c r="B17" s="23" t="s">
        <v>21</v>
      </c>
      <c r="C17" s="22">
        <f>SUMIF(Dane!E3:E145,"6170",Dane!I3:I145)</f>
        <v>0</v>
      </c>
    </row>
    <row r="18" spans="1:3" ht="18" customHeight="1" x14ac:dyDescent="0.25">
      <c r="A18" s="20" t="s">
        <v>257</v>
      </c>
      <c r="B18" s="23" t="s">
        <v>21</v>
      </c>
      <c r="C18" s="22">
        <f>SUMIF(Dane!E3:E145,"6210",Dane!I3:I145)</f>
        <v>100000</v>
      </c>
    </row>
    <row r="19" spans="1:3" ht="18" customHeight="1" x14ac:dyDescent="0.25">
      <c r="A19" s="20" t="s">
        <v>38</v>
      </c>
      <c r="B19" s="23" t="s">
        <v>21</v>
      </c>
      <c r="C19" s="22">
        <f>SUMIF(Dane!E3:E145,"6220",Dane!I3:I145)</f>
        <v>0</v>
      </c>
    </row>
    <row r="20" spans="1:3" ht="18" customHeight="1" x14ac:dyDescent="0.25">
      <c r="A20" s="20" t="s">
        <v>42</v>
      </c>
      <c r="B20" s="23" t="s">
        <v>21</v>
      </c>
      <c r="C20" s="22">
        <f>SUMIF(Dane!E3:E145,"6230",Dane!I3:I145)</f>
        <v>30000</v>
      </c>
    </row>
    <row r="21" spans="1:3" ht="18" customHeight="1" x14ac:dyDescent="0.25">
      <c r="A21" s="20" t="s">
        <v>39</v>
      </c>
      <c r="B21" s="23" t="s">
        <v>21</v>
      </c>
      <c r="C21" s="22">
        <f>SUMIF(Dane!E3:E145,"6237",Dane!I3:I145)</f>
        <v>1046271</v>
      </c>
    </row>
    <row r="22" spans="1:3" ht="18" customHeight="1" x14ac:dyDescent="0.25">
      <c r="A22" s="20" t="s">
        <v>40</v>
      </c>
      <c r="B22" s="23" t="s">
        <v>21</v>
      </c>
      <c r="C22" s="22">
        <f>SUMIF(Dane!E3:E145,"6239",Dane!I3:I145)</f>
        <v>861395</v>
      </c>
    </row>
    <row r="23" spans="1:3" ht="18" customHeight="1" x14ac:dyDescent="0.25">
      <c r="A23" s="20" t="s">
        <v>30</v>
      </c>
      <c r="B23" s="23" t="s">
        <v>21</v>
      </c>
      <c r="C23" s="22">
        <f>SUMIF(Dane!E3:E145,"6300",Dane!I3:I145)</f>
        <v>150000</v>
      </c>
    </row>
    <row r="24" spans="1:3" ht="18" customHeight="1" x14ac:dyDescent="0.25">
      <c r="A24" s="20" t="s">
        <v>121</v>
      </c>
      <c r="B24" s="23" t="s">
        <v>21</v>
      </c>
      <c r="C24" s="22">
        <f>SUMIF(Dane!E3:E145,"6660",Dane!I3:I145)</f>
        <v>0</v>
      </c>
    </row>
    <row r="25" spans="1:3" ht="18" customHeight="1" x14ac:dyDescent="0.25">
      <c r="A25" s="20" t="s">
        <v>120</v>
      </c>
      <c r="B25" s="23" t="s">
        <v>21</v>
      </c>
      <c r="C25" s="22">
        <f>SUMIF(Dane!E3:E145,"6690",Dane!I3:I145)</f>
        <v>0</v>
      </c>
    </row>
    <row r="26" spans="1:3" ht="18" customHeight="1" x14ac:dyDescent="0.25">
      <c r="A26" s="20" t="s">
        <v>31</v>
      </c>
      <c r="B26" s="23" t="s">
        <v>21</v>
      </c>
      <c r="C26" s="22">
        <f>SUMIF(Dane!E3:E145,"6800",Dane!I3:I145)</f>
        <v>375000</v>
      </c>
    </row>
    <row r="29" spans="1:3" ht="21" customHeight="1" x14ac:dyDescent="0.25">
      <c r="A29" s="32" t="s">
        <v>34</v>
      </c>
      <c r="B29" s="32"/>
      <c r="C29" s="24">
        <f>SUM(C31:C32)</f>
        <v>26073150</v>
      </c>
    </row>
    <row r="30" spans="1:3" x14ac:dyDescent="0.25">
      <c r="C30" s="19"/>
    </row>
    <row r="31" spans="1:3" ht="18" customHeight="1" x14ac:dyDescent="0.25">
      <c r="A31" s="20" t="s">
        <v>32</v>
      </c>
      <c r="B31" s="21" t="s">
        <v>20</v>
      </c>
      <c r="C31" s="22">
        <f>SUMIF(Info_1!B3:B26,"B",Info_1!C3:C26)</f>
        <v>2636690</v>
      </c>
    </row>
    <row r="32" spans="1:3" ht="18" customHeight="1" x14ac:dyDescent="0.25">
      <c r="A32" s="20" t="s">
        <v>33</v>
      </c>
      <c r="B32" s="23" t="s">
        <v>21</v>
      </c>
      <c r="C32" s="22">
        <f>SUMIF(Info_1!B3:B26,"M",Info_1!C3:C26)</f>
        <v>23436460</v>
      </c>
    </row>
  </sheetData>
  <mergeCells count="2">
    <mergeCell ref="A1:B1"/>
    <mergeCell ref="A29:B29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2021-07-02T02:30:05Z</dcterms:modified>
  <cp:category>Budżet 2021</cp:category>
</cp:coreProperties>
</file>