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19E5AB4A-83BD-4446-B27C-C90CC81C290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Dane!$A$2:$AK$147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6" i="15" l="1"/>
  <c r="I145" i="15" l="1"/>
  <c r="I144" i="15"/>
  <c r="C18" i="16"/>
  <c r="I143" i="15"/>
  <c r="I142" i="15"/>
  <c r="I141" i="15" l="1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4" i="16" l="1"/>
  <c r="C25" i="16" l="1"/>
  <c r="C17" i="16" l="1"/>
  <c r="C16" i="16"/>
  <c r="C6" i="16"/>
  <c r="C5" i="16"/>
  <c r="C21" i="16" l="1"/>
  <c r="C22" i="16"/>
  <c r="C3" i="16"/>
  <c r="C11" i="16"/>
  <c r="C23" i="16"/>
  <c r="C26" i="16"/>
  <c r="C20" i="16"/>
  <c r="C19" i="16"/>
  <c r="I147" i="15"/>
  <c r="C8" i="16" l="1"/>
  <c r="C7" i="16"/>
  <c r="C14" i="16"/>
  <c r="C12" i="16"/>
  <c r="C13" i="16"/>
  <c r="C15" i="16"/>
  <c r="C31" i="16" l="1"/>
  <c r="C32" i="16"/>
  <c r="C1" i="16"/>
  <c r="C29" i="16" l="1"/>
</calcChain>
</file>

<file path=xl/sharedStrings.xml><?xml version="1.0" encoding="utf-8"?>
<sst xmlns="http://schemas.openxmlformats.org/spreadsheetml/2006/main" count="4810" uniqueCount="267">
  <si>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</si>
  <si>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</si>
  <si>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</si>
  <si>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</si>
  <si>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</si>
  <si>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</si>
  <si>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</si>
  <si>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</si>
  <si>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</si>
  <si>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</si>
  <si>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</si>
  <si>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</si>
  <si>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</si>
  <si>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</si>
  <si>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</si>
  <si>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</si>
  <si>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</si>
  <si>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</si>
  <si>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</si>
  <si>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</si>
  <si>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</si>
  <si>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</si>
  <si>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</si>
  <si>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</si>
  <si>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</si>
  <si>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</si>
  <si>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</si>
  <si>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</si>
  <si>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</si>
  <si>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</si>
  <si>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</si>
  <si>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</si>
  <si>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</si>
  <si>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</si>
  <si>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</si>
  <si>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</si>
  <si>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</si>
  <si>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</si>
  <si>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</si>
  <si>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</si>
  <si>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</si>
  <si>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</si>
  <si>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</si>
  <si>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</si>
  <si>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</si>
  <si>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</si>
  <si>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</si>
  <si>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</si>
  <si>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</si>
  <si>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</si>
  <si>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</si>
  <si>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</si>
  <si>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</si>
  <si>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</si>
  <si>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</si>
  <si>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</si>
  <si>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</si>
  <si>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</si>
  <si>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</si>
  <si>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</si>
  <si>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</si>
  <si>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</si>
  <si>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</si>
  <si>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</si>
  <si>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</si>
  <si>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</si>
  <si>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</si>
  <si>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</si>
  <si>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</si>
  <si>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</si>
  <si>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</si>
  <si>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</si>
  <si>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</si>
  <si>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</si>
  <si>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</si>
  <si>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</si>
  <si>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</si>
  <si>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</si>
  <si>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</si>
  <si>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</si>
  <si>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</si>
  <si>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</si>
  <si>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</si>
  <si>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</si>
  <si>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</si>
  <si>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</si>
  <si>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</si>
  <si>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</si>
  <si>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</si>
  <si>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</si>
  <si>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</si>
  <si>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</si>
  <si>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</si>
  <si>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</si>
  <si>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</si>
  <si>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</si>
  <si>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</si>
  <si>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</si>
  <si>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</si>
  <si>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</si>
  <si>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</si>
  <si>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</si>
  <si>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</si>
  <si>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</si>
  <si>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</si>
  <si>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</si>
  <si>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</si>
  <si>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</si>
  <si>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</si>
  <si>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</si>
  <si>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</si>
  <si>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</si>
  <si>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</si>
  <si>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</si>
  <si>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</si>
  <si>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</si>
  <si>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</si>
  <si>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</si>
  <si>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</si>
  <si>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</si>
  <si>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</si>
  <si>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</si>
  <si>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</si>
  <si>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</si>
  <si>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</si>
  <si>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</si>
  <si>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</si>
  <si>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</si>
  <si>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</si>
  <si>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</si>
  <si>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</si>
  <si>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</si>
  <si>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</si>
  <si>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</si>
  <si>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</si>
  <si>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</si>
  <si>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</si>
  <si>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</si>
  <si>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</si>
  <si>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</si>
  <si>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</si>
  <si>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</si>
  <si>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</si>
  <si>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</si>
  <si>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</si>
  <si>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</si>
  <si>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</si>
  <si>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</si>
  <si>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</si>
  <si>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</si>
  <si>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</si>
  <si>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</si>
  <si>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</si>
  <si>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</si>
  <si>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</si>
  <si>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</si>
  <si>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</si>
  <si>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</si>
  <si>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</si>
  <si>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</si>
  <si>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</si>
  <si>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</si>
  <si>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</si>
  <si>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</si>
  <si>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</si>
  <si>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</si>
  <si>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</si>
  <si>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</si>
  <si>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</si>
  <si>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</si>
  <si>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</si>
  <si>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</si>
  <si>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</si>
  <si>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</si>
  <si>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</si>
  <si>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</si>
  <si>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</si>
  <si>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</si>
  <si>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</si>
  <si>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</si>
  <si>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</si>
  <si>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</si>
  <si>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</si>
  <si>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</si>
  <si>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</si>
  <si>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</si>
  <si>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</si>
  <si>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</si>
  <si>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</si>
  <si>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</si>
  <si>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</si>
  <si>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</si>
  <si>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</si>
  <si>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</si>
  <si>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</si>
  <si>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</si>
  <si>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</si>
  <si>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</si>
  <si>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</si>
  <si>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</si>
  <si>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</si>
  <si>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</si>
  <si>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</si>
  <si>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</si>
  <si>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</si>
  <si>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</si>
  <si>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</si>
  <si>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</si>
  <si>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</si>
  <si>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</si>
  <si>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</si>
  <si>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</si>
  <si>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</si>
  <si>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</si>
  <si>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</si>
  <si>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</si>
  <si>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</si>
  <si>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</si>
  <si>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</si>
  <si>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</si>
  <si>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</si>
  <si>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</si>
  <si>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</si>
  <si>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</si>
  <si>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</si>
  <si>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</si>
  <si>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</si>
  <si>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</si>
  <si>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</si>
  <si>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</si>
  <si>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</si>
  <si>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</si>
  <si>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</si>
  <si>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</si>
  <si>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</si>
  <si>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</si>
  <si>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</si>
  <si>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</si>
  <si>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</si>
  <si>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</si>
  <si>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</si>
  <si>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</si>
  <si>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</si>
  <si>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</si>
  <si>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</si>
  <si>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</si>
  <si>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</si>
  <si>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</si>
  <si>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</si>
  <si>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</si>
  <si>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</si>
  <si>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</si>
  <si>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</si>
  <si>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</si>
  <si>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</si>
  <si>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</si>
  <si>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</si>
  <si>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</si>
  <si>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</si>
  <si>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</si>
  <si>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</si>
  <si>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133</t>
    </r>
    <r>
      <rPr>
        <b/>
        <sz val="10"/>
        <rFont val="Arial"/>
        <family val="2"/>
        <charset val="238"/>
      </rPr>
      <t>/2021
BSO
z dnia 20.07.2021 r.</t>
    </r>
  </si>
  <si>
    <t>Zakup kosiarki samojezdnej</t>
  </si>
  <si>
    <r>
      <t>Wniosek
z dnia
23.07.2021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</si>
  <si>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135</t>
    </r>
    <r>
      <rPr>
        <b/>
        <sz val="10"/>
        <rFont val="Arial"/>
        <family val="2"/>
        <charset val="238"/>
      </rPr>
      <t>/2021
BSO
z dnia 29.07.2021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</si>
  <si>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144</t>
    </r>
    <r>
      <rPr>
        <b/>
        <sz val="10"/>
        <rFont val="Arial"/>
        <family val="2"/>
        <charset val="238"/>
      </rPr>
      <t>/2021
BSO
z dnia 9.08.2021 r.</t>
    </r>
  </si>
  <si>
    <t>Kompleksowa modernizacja służąca poprawie efektywności energetycznej budynku Hali Sportowej przy Pl. Żeromskiego 5A w Strzelcach Opolskich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</si>
</sst>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K147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37" width="20.6640625" style="17" customWidth="1"/>
    <col min="38" max="16384" width="9.109375" style="17"/>
  </cols>
  <sheetData>
    <row r="2" spans="1:37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3" t="s">
        <v>250</v>
      </c>
      <c r="AC2" s="3" t="s">
        <v>252</v>
      </c>
      <c r="AD2" s="3" t="s">
        <v>248</v>
      </c>
      <c r="AE2" s="3" t="s">
        <v>259</v>
      </c>
      <c r="AF2" s="3" t="s">
        <v>258</v>
      </c>
      <c r="AG2" s="3" t="s">
        <v>261</v>
      </c>
      <c r="AH2" s="3" t="s">
        <v>263</v>
      </c>
      <c r="AI2" s="3" t="s">
        <v>264</v>
      </c>
      <c r="AJ2" s="3" t="s">
        <v>265</v>
      </c>
      <c r="AK2" s="18" t="s">
        <v>17</v>
      </c>
    </row>
    <row r="3" spans="1:37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SUM(J3:AK3)</f>
        <v>500000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  <c r="AH3" s="9" t="s">
        <v>17</v>
      </c>
      <c r="AI3" s="9" t="s">
        <v>17</v>
      </c>
      <c r="AJ3" s="9" t="s">
        <v>17</v>
      </c>
      <c r="AK3" s="9" t="s">
        <v>17</v>
      </c>
    </row>
    <row r="4" spans="1:37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  <c r="AH4" s="9" t="s">
        <v>17</v>
      </c>
      <c r="AI4" s="9" t="s">
        <v>17</v>
      </c>
      <c r="AJ4" s="9" t="s">
        <v>17</v>
      </c>
      <c r="AK4" s="9" t="s">
        <v>17</v>
      </c>
    </row>
    <row r="5" spans="1:37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  <c r="AH5" s="9" t="s">
        <v>17</v>
      </c>
      <c r="AI5" s="9" t="s">
        <v>17</v>
      </c>
      <c r="AJ5" s="9" t="s">
        <v>17</v>
      </c>
      <c r="AK5" s="9" t="s">
        <v>17</v>
      </c>
    </row>
    <row r="6" spans="1:37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  <c r="AH6" s="9" t="s">
        <v>17</v>
      </c>
      <c r="AI6" s="9" t="s">
        <v>17</v>
      </c>
      <c r="AJ6" s="9" t="s">
        <v>17</v>
      </c>
      <c r="AK6" s="9" t="s">
        <v>17</v>
      </c>
    </row>
    <row r="7" spans="1:37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  <c r="AH7" s="9" t="s">
        <v>17</v>
      </c>
      <c r="AI7" s="9" t="s">
        <v>17</v>
      </c>
      <c r="AJ7" s="9" t="s">
        <v>17</v>
      </c>
      <c r="AK7" s="9" t="s">
        <v>17</v>
      </c>
    </row>
    <row r="8" spans="1:37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  <c r="AH8" s="9" t="s">
        <v>17</v>
      </c>
      <c r="AI8" s="9" t="s">
        <v>17</v>
      </c>
      <c r="AJ8" s="9" t="s">
        <v>17</v>
      </c>
      <c r="AK8" s="9" t="s">
        <v>17</v>
      </c>
    </row>
    <row r="9" spans="1:37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  <c r="AH9" s="9" t="s">
        <v>17</v>
      </c>
      <c r="AI9" s="9" t="s">
        <v>17</v>
      </c>
      <c r="AJ9" s="9" t="s">
        <v>17</v>
      </c>
      <c r="AK9" s="9" t="s">
        <v>17</v>
      </c>
    </row>
    <row r="10" spans="1:37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  <c r="AH10" s="9" t="s">
        <v>17</v>
      </c>
      <c r="AI10" s="9" t="s">
        <v>17</v>
      </c>
      <c r="AJ10" s="9" t="s">
        <v>17</v>
      </c>
      <c r="AK10" s="9" t="s">
        <v>17</v>
      </c>
    </row>
    <row r="11" spans="1:37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  <c r="AH11" s="9" t="s">
        <v>17</v>
      </c>
      <c r="AI11" s="9" t="s">
        <v>17</v>
      </c>
      <c r="AJ11" s="9" t="s">
        <v>17</v>
      </c>
      <c r="AK11" s="9" t="s">
        <v>17</v>
      </c>
    </row>
    <row r="12" spans="1:37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  <c r="AH12" s="9" t="s">
        <v>17</v>
      </c>
      <c r="AI12" s="9" t="s">
        <v>17</v>
      </c>
      <c r="AJ12" s="9" t="s">
        <v>17</v>
      </c>
      <c r="AK12" s="9" t="s">
        <v>17</v>
      </c>
    </row>
    <row r="13" spans="1:37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  <c r="AH13" s="9" t="s">
        <v>17</v>
      </c>
      <c r="AI13" s="9" t="s">
        <v>17</v>
      </c>
      <c r="AJ13" s="9" t="s">
        <v>17</v>
      </c>
      <c r="AK13" s="9" t="s">
        <v>17</v>
      </c>
    </row>
    <row r="14" spans="1:37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  <c r="AH14" s="9" t="s">
        <v>17</v>
      </c>
      <c r="AI14" s="9" t="s">
        <v>17</v>
      </c>
      <c r="AJ14" s="9" t="s">
        <v>17</v>
      </c>
      <c r="AK14" s="9" t="s">
        <v>17</v>
      </c>
    </row>
    <row r="15" spans="1:37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  <c r="AH15" s="9" t="s">
        <v>17</v>
      </c>
      <c r="AI15" s="9" t="s">
        <v>17</v>
      </c>
      <c r="AJ15" s="9" t="s">
        <v>17</v>
      </c>
      <c r="AK15" s="9" t="s">
        <v>17</v>
      </c>
    </row>
    <row r="16" spans="1:37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  <c r="AH16" s="9" t="s">
        <v>17</v>
      </c>
      <c r="AI16" s="9" t="s">
        <v>17</v>
      </c>
      <c r="AJ16" s="9" t="s">
        <v>17</v>
      </c>
      <c r="AK16" s="9" t="s">
        <v>17</v>
      </c>
    </row>
    <row r="17" spans="1:37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  <c r="AH17" s="9" t="s">
        <v>17</v>
      </c>
      <c r="AI17" s="9" t="s">
        <v>17</v>
      </c>
      <c r="AJ17" s="9" t="s">
        <v>17</v>
      </c>
      <c r="AK17" s="9" t="s">
        <v>17</v>
      </c>
    </row>
    <row r="18" spans="1:37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  <c r="AH18" s="9" t="s">
        <v>17</v>
      </c>
      <c r="AI18" s="9" t="s">
        <v>17</v>
      </c>
      <c r="AJ18" s="9" t="s">
        <v>17</v>
      </c>
      <c r="AK18" s="9" t="s">
        <v>17</v>
      </c>
    </row>
    <row r="19" spans="1:37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  <c r="AH19" s="9" t="s">
        <v>17</v>
      </c>
      <c r="AI19" s="9" t="s">
        <v>17</v>
      </c>
      <c r="AJ19" s="9" t="s">
        <v>17</v>
      </c>
      <c r="AK19" s="9" t="s">
        <v>17</v>
      </c>
    </row>
    <row r="20" spans="1:37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  <c r="AH20" s="9" t="s">
        <v>17</v>
      </c>
      <c r="AI20" s="9" t="s">
        <v>17</v>
      </c>
      <c r="AJ20" s="9" t="s">
        <v>17</v>
      </c>
      <c r="AK20" s="9" t="s">
        <v>17</v>
      </c>
    </row>
    <row r="21" spans="1:37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  <c r="AH21" s="9" t="s">
        <v>17</v>
      </c>
      <c r="AI21" s="9" t="s">
        <v>17</v>
      </c>
      <c r="AJ21" s="9" t="s">
        <v>17</v>
      </c>
      <c r="AK21" s="9" t="s">
        <v>17</v>
      </c>
    </row>
    <row r="22" spans="1:37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200000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  <c r="AH22" s="9" t="s">
        <v>17</v>
      </c>
      <c r="AI22" s="9" t="s">
        <v>17</v>
      </c>
      <c r="AJ22" s="9" t="s">
        <v>17</v>
      </c>
      <c r="AK22" s="9" t="s">
        <v>17</v>
      </c>
    </row>
    <row r="23" spans="1:37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  <c r="AH23" s="9" t="s">
        <v>17</v>
      </c>
      <c r="AI23" s="9" t="s">
        <v>17</v>
      </c>
      <c r="AJ23" s="9" t="s">
        <v>17</v>
      </c>
      <c r="AK23" s="9" t="s">
        <v>17</v>
      </c>
    </row>
    <row r="24" spans="1:37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  <c r="AH24" s="9" t="s">
        <v>17</v>
      </c>
      <c r="AI24" s="9" t="s">
        <v>17</v>
      </c>
      <c r="AJ24" s="9" t="s">
        <v>17</v>
      </c>
      <c r="AK24" s="9" t="s">
        <v>17</v>
      </c>
    </row>
    <row r="25" spans="1:37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  <c r="AH25" s="9" t="s">
        <v>17</v>
      </c>
      <c r="AI25" s="9" t="s">
        <v>17</v>
      </c>
      <c r="AJ25" s="9" t="s">
        <v>17</v>
      </c>
      <c r="AK25" s="9" t="s">
        <v>17</v>
      </c>
    </row>
    <row r="26" spans="1:37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  <c r="AH26" s="9" t="s">
        <v>17</v>
      </c>
      <c r="AI26" s="9" t="s">
        <v>17</v>
      </c>
      <c r="AJ26" s="9" t="s">
        <v>17</v>
      </c>
      <c r="AK26" s="9" t="s">
        <v>17</v>
      </c>
    </row>
    <row r="27" spans="1:37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  <c r="AH27" s="9" t="s">
        <v>17</v>
      </c>
      <c r="AI27" s="9" t="s">
        <v>17</v>
      </c>
      <c r="AJ27" s="9" t="s">
        <v>17</v>
      </c>
      <c r="AK27" s="9" t="s">
        <v>17</v>
      </c>
    </row>
    <row r="28" spans="1:37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  <c r="AH28" s="9" t="s">
        <v>17</v>
      </c>
      <c r="AI28" s="9" t="s">
        <v>17</v>
      </c>
      <c r="AJ28" s="9" t="s">
        <v>17</v>
      </c>
      <c r="AK28" s="9" t="s">
        <v>17</v>
      </c>
    </row>
    <row r="29" spans="1:37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  <c r="AH29" s="9" t="s">
        <v>17</v>
      </c>
      <c r="AI29" s="9" t="s">
        <v>17</v>
      </c>
      <c r="AJ29" s="9" t="s">
        <v>17</v>
      </c>
      <c r="AK29" s="9" t="s">
        <v>17</v>
      </c>
    </row>
    <row r="30" spans="1:37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  <c r="AH30" s="9" t="s">
        <v>17</v>
      </c>
      <c r="AI30" s="9" t="s">
        <v>17</v>
      </c>
      <c r="AJ30" s="9" t="s">
        <v>17</v>
      </c>
      <c r="AK30" s="9" t="s">
        <v>17</v>
      </c>
    </row>
    <row r="31" spans="1:37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  <c r="AH31" s="9" t="s">
        <v>17</v>
      </c>
      <c r="AI31" s="9" t="s">
        <v>17</v>
      </c>
      <c r="AJ31" s="9" t="s">
        <v>17</v>
      </c>
      <c r="AK31" s="9" t="s">
        <v>17</v>
      </c>
    </row>
    <row r="32" spans="1:37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  <c r="AH32" s="9" t="s">
        <v>17</v>
      </c>
      <c r="AI32" s="9" t="s">
        <v>17</v>
      </c>
      <c r="AJ32" s="9" t="s">
        <v>17</v>
      </c>
      <c r="AK32" s="9" t="s">
        <v>17</v>
      </c>
    </row>
    <row r="33" spans="1:37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  <c r="AH33" s="9" t="s">
        <v>17</v>
      </c>
      <c r="AI33" s="9" t="s">
        <v>17</v>
      </c>
      <c r="AJ33" s="9" t="s">
        <v>17</v>
      </c>
      <c r="AK33" s="9" t="s">
        <v>17</v>
      </c>
    </row>
    <row r="34" spans="1:37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  <c r="AH34" s="9" t="s">
        <v>17</v>
      </c>
      <c r="AI34" s="9" t="s">
        <v>17</v>
      </c>
      <c r="AJ34" s="9" t="s">
        <v>17</v>
      </c>
      <c r="AK34" s="9" t="s">
        <v>17</v>
      </c>
    </row>
    <row r="35" spans="1:37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SUM(J35:AK35)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  <c r="AH35" s="9" t="s">
        <v>17</v>
      </c>
      <c r="AI35" s="9" t="s">
        <v>17</v>
      </c>
      <c r="AJ35" s="9" t="s">
        <v>17</v>
      </c>
      <c r="AK35" s="9" t="s">
        <v>17</v>
      </c>
    </row>
    <row r="36" spans="1:37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  <c r="AH36" s="9" t="s">
        <v>17</v>
      </c>
      <c r="AI36" s="9" t="s">
        <v>17</v>
      </c>
      <c r="AJ36" s="9" t="s">
        <v>17</v>
      </c>
      <c r="AK36" s="9" t="s">
        <v>17</v>
      </c>
    </row>
    <row r="37" spans="1:37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  <c r="AH37" s="9" t="s">
        <v>17</v>
      </c>
      <c r="AI37" s="9" t="s">
        <v>17</v>
      </c>
      <c r="AJ37" s="9" t="s">
        <v>17</v>
      </c>
      <c r="AK37" s="9" t="s">
        <v>17</v>
      </c>
    </row>
    <row r="38" spans="1:37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  <c r="AH38" s="9" t="s">
        <v>17</v>
      </c>
      <c r="AI38" s="9" t="s">
        <v>17</v>
      </c>
      <c r="AJ38" s="9" t="s">
        <v>17</v>
      </c>
      <c r="AK38" s="9" t="s">
        <v>17</v>
      </c>
    </row>
    <row r="39" spans="1:37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  <c r="AH39" s="9" t="s">
        <v>17</v>
      </c>
      <c r="AI39" s="9" t="s">
        <v>17</v>
      </c>
      <c r="AJ39" s="9" t="s">
        <v>17</v>
      </c>
      <c r="AK39" s="9" t="s">
        <v>17</v>
      </c>
    </row>
    <row r="40" spans="1:37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  <c r="AH40" s="9" t="s">
        <v>17</v>
      </c>
      <c r="AI40" s="9" t="s">
        <v>17</v>
      </c>
      <c r="AJ40" s="9" t="s">
        <v>17</v>
      </c>
      <c r="AK40" s="9" t="s">
        <v>17</v>
      </c>
    </row>
    <row r="41" spans="1:37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  <c r="AH41" s="9" t="s">
        <v>17</v>
      </c>
      <c r="AI41" s="9" t="s">
        <v>17</v>
      </c>
      <c r="AJ41" s="9" t="s">
        <v>17</v>
      </c>
      <c r="AK41" s="9" t="s">
        <v>17</v>
      </c>
    </row>
    <row r="42" spans="1:37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  <c r="AH42" s="9" t="s">
        <v>17</v>
      </c>
      <c r="AI42" s="9" t="s">
        <v>17</v>
      </c>
      <c r="AJ42" s="9" t="s">
        <v>17</v>
      </c>
      <c r="AK42" s="9" t="s">
        <v>17</v>
      </c>
    </row>
    <row r="43" spans="1:37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  <c r="AH43" s="9" t="s">
        <v>17</v>
      </c>
      <c r="AI43" s="9" t="s">
        <v>17</v>
      </c>
      <c r="AJ43" s="9" t="s">
        <v>17</v>
      </c>
      <c r="AK43" s="9" t="s">
        <v>17</v>
      </c>
    </row>
    <row r="44" spans="1:37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  <c r="AH44" s="9" t="s">
        <v>17</v>
      </c>
      <c r="AI44" s="9" t="s">
        <v>17</v>
      </c>
      <c r="AJ44" s="9" t="s">
        <v>17</v>
      </c>
      <c r="AK44" s="9" t="s">
        <v>17</v>
      </c>
    </row>
    <row r="45" spans="1:37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  <c r="AH45" s="9" t="s">
        <v>17</v>
      </c>
      <c r="AI45" s="9" t="s">
        <v>17</v>
      </c>
      <c r="AJ45" s="9" t="s">
        <v>17</v>
      </c>
      <c r="AK45" s="9" t="s">
        <v>17</v>
      </c>
    </row>
    <row r="46" spans="1:37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  <c r="AH46" s="9" t="s">
        <v>17</v>
      </c>
      <c r="AI46" s="9" t="s">
        <v>17</v>
      </c>
      <c r="AJ46" s="9" t="s">
        <v>17</v>
      </c>
      <c r="AK46" s="9" t="s">
        <v>17</v>
      </c>
    </row>
    <row r="47" spans="1:37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  <c r="AH47" s="9" t="s">
        <v>17</v>
      </c>
      <c r="AI47" s="9" t="s">
        <v>17</v>
      </c>
      <c r="AJ47" s="9" t="s">
        <v>17</v>
      </c>
      <c r="AK47" s="9" t="s">
        <v>17</v>
      </c>
    </row>
    <row r="48" spans="1:37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  <c r="AH48" s="9" t="s">
        <v>17</v>
      </c>
      <c r="AI48" s="9" t="s">
        <v>17</v>
      </c>
      <c r="AJ48" s="9" t="s">
        <v>17</v>
      </c>
      <c r="AK48" s="9" t="s">
        <v>17</v>
      </c>
    </row>
    <row r="49" spans="1:37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  <c r="AH49" s="9" t="s">
        <v>17</v>
      </c>
      <c r="AI49" s="9" t="s">
        <v>17</v>
      </c>
      <c r="AJ49" s="9" t="s">
        <v>17</v>
      </c>
      <c r="AK49" s="9" t="s">
        <v>17</v>
      </c>
    </row>
    <row r="50" spans="1:37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  <c r="AH50" s="9" t="s">
        <v>17</v>
      </c>
      <c r="AI50" s="9" t="s">
        <v>17</v>
      </c>
      <c r="AJ50" s="9" t="s">
        <v>17</v>
      </c>
      <c r="AK50" s="9" t="s">
        <v>17</v>
      </c>
    </row>
    <row r="51" spans="1:37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  <c r="AH51" s="9" t="s">
        <v>17</v>
      </c>
      <c r="AI51" s="9" t="s">
        <v>17</v>
      </c>
      <c r="AJ51" s="9" t="s">
        <v>17</v>
      </c>
      <c r="AK51" s="9" t="s">
        <v>17</v>
      </c>
    </row>
    <row r="52" spans="1:37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  <c r="AH52" s="9" t="s">
        <v>17</v>
      </c>
      <c r="AI52" s="9" t="s">
        <v>17</v>
      </c>
      <c r="AJ52" s="9" t="s">
        <v>17</v>
      </c>
      <c r="AK52" s="9" t="s">
        <v>17</v>
      </c>
    </row>
    <row r="53" spans="1:37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  <c r="AH53" s="9" t="s">
        <v>17</v>
      </c>
      <c r="AI53" s="9" t="s">
        <v>17</v>
      </c>
      <c r="AJ53" s="9" t="s">
        <v>17</v>
      </c>
      <c r="AK53" s="9" t="s">
        <v>17</v>
      </c>
    </row>
    <row r="54" spans="1:37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  <c r="AH54" s="9" t="s">
        <v>17</v>
      </c>
      <c r="AI54" s="9" t="s">
        <v>17</v>
      </c>
      <c r="AJ54" s="9" t="s">
        <v>17</v>
      </c>
      <c r="AK54" s="9" t="s">
        <v>17</v>
      </c>
    </row>
    <row r="55" spans="1:37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  <c r="AH55" s="9" t="s">
        <v>17</v>
      </c>
      <c r="AI55" s="9" t="s">
        <v>17</v>
      </c>
      <c r="AJ55" s="9" t="s">
        <v>17</v>
      </c>
      <c r="AK55" s="9" t="s">
        <v>17</v>
      </c>
    </row>
    <row r="56" spans="1:37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  <c r="AH56" s="9" t="s">
        <v>17</v>
      </c>
      <c r="AI56" s="9" t="s">
        <v>17</v>
      </c>
      <c r="AJ56" s="9" t="s">
        <v>17</v>
      </c>
      <c r="AK56" s="9" t="s">
        <v>17</v>
      </c>
    </row>
    <row r="57" spans="1:37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  <c r="AH57" s="9" t="s">
        <v>17</v>
      </c>
      <c r="AI57" s="9" t="s">
        <v>17</v>
      </c>
      <c r="AJ57" s="9" t="s">
        <v>17</v>
      </c>
      <c r="AK57" s="9" t="s">
        <v>17</v>
      </c>
    </row>
    <row r="58" spans="1:37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  <c r="AH58" s="9" t="s">
        <v>17</v>
      </c>
      <c r="AI58" s="9" t="s">
        <v>17</v>
      </c>
      <c r="AJ58" s="9" t="s">
        <v>17</v>
      </c>
      <c r="AK58" s="9" t="s">
        <v>17</v>
      </c>
    </row>
    <row r="59" spans="1:37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  <c r="AH59" s="9" t="s">
        <v>17</v>
      </c>
      <c r="AI59" s="9" t="s">
        <v>17</v>
      </c>
      <c r="AJ59" s="9" t="s">
        <v>17</v>
      </c>
      <c r="AK59" s="9" t="s">
        <v>17</v>
      </c>
    </row>
    <row r="60" spans="1:37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1650000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  <c r="AH60" s="31">
        <v>-25000</v>
      </c>
      <c r="AI60" s="31">
        <v>-225000</v>
      </c>
      <c r="AJ60" s="9" t="s">
        <v>17</v>
      </c>
      <c r="AK60" s="9" t="s">
        <v>17</v>
      </c>
    </row>
    <row r="61" spans="1:37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  <c r="AH61" s="9" t="s">
        <v>17</v>
      </c>
      <c r="AI61" s="9" t="s">
        <v>17</v>
      </c>
      <c r="AJ61" s="9" t="s">
        <v>17</v>
      </c>
      <c r="AK61" s="9" t="s">
        <v>17</v>
      </c>
    </row>
    <row r="62" spans="1:37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  <c r="AH62" s="9" t="s">
        <v>17</v>
      </c>
      <c r="AI62" s="9" t="s">
        <v>17</v>
      </c>
      <c r="AJ62" s="9" t="s">
        <v>17</v>
      </c>
      <c r="AK62" s="9" t="s">
        <v>17</v>
      </c>
    </row>
    <row r="63" spans="1:37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  <c r="AH63" s="9" t="s">
        <v>17</v>
      </c>
      <c r="AI63" s="9" t="s">
        <v>17</v>
      </c>
      <c r="AJ63" s="9" t="s">
        <v>17</v>
      </c>
      <c r="AK63" s="9" t="s">
        <v>17</v>
      </c>
    </row>
    <row r="64" spans="1:37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  <c r="AH64" s="9" t="s">
        <v>17</v>
      </c>
      <c r="AI64" s="9" t="s">
        <v>17</v>
      </c>
      <c r="AJ64" s="9" t="s">
        <v>17</v>
      </c>
      <c r="AK64" s="9" t="s">
        <v>17</v>
      </c>
    </row>
    <row r="65" spans="1:37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  <c r="AH65" s="9" t="s">
        <v>17</v>
      </c>
      <c r="AI65" s="9" t="s">
        <v>17</v>
      </c>
      <c r="AJ65" s="9" t="s">
        <v>17</v>
      </c>
      <c r="AK65" s="9" t="s">
        <v>17</v>
      </c>
    </row>
    <row r="66" spans="1:37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  <c r="AH66" s="9" t="s">
        <v>17</v>
      </c>
      <c r="AI66" s="9" t="s">
        <v>17</v>
      </c>
      <c r="AJ66" s="9" t="s">
        <v>17</v>
      </c>
      <c r="AK66" s="9" t="s">
        <v>17</v>
      </c>
    </row>
    <row r="67" spans="1:37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  <c r="AH67" s="9" t="s">
        <v>17</v>
      </c>
      <c r="AI67" s="9" t="s">
        <v>17</v>
      </c>
      <c r="AJ67" s="9" t="s">
        <v>17</v>
      </c>
      <c r="AK67" s="9" t="s">
        <v>17</v>
      </c>
    </row>
    <row r="68" spans="1:37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SUM(J68:AK68)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  <c r="AH68" s="9" t="s">
        <v>17</v>
      </c>
      <c r="AI68" s="9" t="s">
        <v>17</v>
      </c>
      <c r="AJ68" s="9" t="s">
        <v>17</v>
      </c>
      <c r="AK68" s="9" t="s">
        <v>17</v>
      </c>
    </row>
    <row r="69" spans="1:37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  <c r="AH69" s="9" t="s">
        <v>17</v>
      </c>
      <c r="AI69" s="9" t="s">
        <v>17</v>
      </c>
      <c r="AJ69" s="9" t="s">
        <v>17</v>
      </c>
      <c r="AK69" s="9" t="s">
        <v>17</v>
      </c>
    </row>
    <row r="70" spans="1:37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  <c r="AH70" s="9" t="s">
        <v>17</v>
      </c>
      <c r="AI70" s="9" t="s">
        <v>17</v>
      </c>
      <c r="AJ70" s="9" t="s">
        <v>17</v>
      </c>
      <c r="AK70" s="9" t="s">
        <v>17</v>
      </c>
    </row>
    <row r="71" spans="1:37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  <c r="AH71" s="9" t="s">
        <v>17</v>
      </c>
      <c r="AI71" s="9" t="s">
        <v>17</v>
      </c>
      <c r="AJ71" s="9" t="s">
        <v>17</v>
      </c>
      <c r="AK71" s="9" t="s">
        <v>17</v>
      </c>
    </row>
    <row r="72" spans="1:37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  <c r="AH72" s="9" t="s">
        <v>17</v>
      </c>
      <c r="AI72" s="9" t="s">
        <v>17</v>
      </c>
      <c r="AJ72" s="9" t="s">
        <v>17</v>
      </c>
      <c r="AK72" s="9" t="s">
        <v>17</v>
      </c>
    </row>
    <row r="73" spans="1:37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  <c r="AH73" s="9" t="s">
        <v>17</v>
      </c>
      <c r="AI73" s="9" t="s">
        <v>17</v>
      </c>
      <c r="AJ73" s="9" t="s">
        <v>17</v>
      </c>
      <c r="AK73" s="9" t="s">
        <v>17</v>
      </c>
    </row>
    <row r="74" spans="1:37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  <c r="AH74" s="9" t="s">
        <v>17</v>
      </c>
      <c r="AI74" s="9" t="s">
        <v>17</v>
      </c>
      <c r="AJ74" s="9" t="s">
        <v>17</v>
      </c>
      <c r="AK74" s="9" t="s">
        <v>17</v>
      </c>
    </row>
    <row r="75" spans="1:37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  <c r="AH75" s="9" t="s">
        <v>17</v>
      </c>
      <c r="AI75" s="9" t="s">
        <v>17</v>
      </c>
      <c r="AJ75" s="9" t="s">
        <v>17</v>
      </c>
      <c r="AK75" s="9" t="s">
        <v>17</v>
      </c>
    </row>
    <row r="76" spans="1:37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  <c r="AH76" s="9" t="s">
        <v>17</v>
      </c>
      <c r="AI76" s="9" t="s">
        <v>17</v>
      </c>
      <c r="AJ76" s="9" t="s">
        <v>17</v>
      </c>
      <c r="AK76" s="9" t="s">
        <v>17</v>
      </c>
    </row>
    <row r="77" spans="1:37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  <c r="AH77" s="9" t="s">
        <v>17</v>
      </c>
      <c r="AI77" s="9" t="s">
        <v>17</v>
      </c>
      <c r="AJ77" s="9" t="s">
        <v>17</v>
      </c>
      <c r="AK77" s="9" t="s">
        <v>17</v>
      </c>
    </row>
    <row r="78" spans="1:37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  <c r="AH78" s="9" t="s">
        <v>17</v>
      </c>
      <c r="AI78" s="9" t="s">
        <v>17</v>
      </c>
      <c r="AJ78" s="9" t="s">
        <v>17</v>
      </c>
      <c r="AK78" s="9" t="s">
        <v>17</v>
      </c>
    </row>
    <row r="79" spans="1:37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  <c r="AH79" s="9" t="s">
        <v>17</v>
      </c>
      <c r="AI79" s="9" t="s">
        <v>17</v>
      </c>
      <c r="AJ79" s="9" t="s">
        <v>17</v>
      </c>
      <c r="AK79" s="9" t="s">
        <v>17</v>
      </c>
    </row>
    <row r="80" spans="1:37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  <c r="AH80" s="9" t="s">
        <v>17</v>
      </c>
      <c r="AI80" s="9" t="s">
        <v>17</v>
      </c>
      <c r="AJ80" s="9" t="s">
        <v>17</v>
      </c>
      <c r="AK80" s="9" t="s">
        <v>17</v>
      </c>
    </row>
    <row r="81" spans="1:37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  <c r="AH81" s="9" t="s">
        <v>17</v>
      </c>
      <c r="AI81" s="9" t="s">
        <v>17</v>
      </c>
      <c r="AJ81" s="9" t="s">
        <v>17</v>
      </c>
      <c r="AK81" s="9" t="s">
        <v>17</v>
      </c>
    </row>
    <row r="82" spans="1:37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  <c r="AH82" s="9" t="s">
        <v>17</v>
      </c>
      <c r="AI82" s="9" t="s">
        <v>17</v>
      </c>
      <c r="AJ82" s="9" t="s">
        <v>17</v>
      </c>
      <c r="AK82" s="9" t="s">
        <v>17</v>
      </c>
    </row>
    <row r="83" spans="1:37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  <c r="AH83" s="9" t="s">
        <v>17</v>
      </c>
      <c r="AI83" s="9" t="s">
        <v>17</v>
      </c>
      <c r="AJ83" s="9" t="s">
        <v>17</v>
      </c>
      <c r="AK83" s="9" t="s">
        <v>17</v>
      </c>
    </row>
    <row r="84" spans="1:37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  <c r="AH84" s="9" t="s">
        <v>17</v>
      </c>
      <c r="AI84" s="9" t="s">
        <v>17</v>
      </c>
      <c r="AJ84" s="9" t="s">
        <v>17</v>
      </c>
      <c r="AK84" s="9" t="s">
        <v>17</v>
      </c>
    </row>
    <row r="85" spans="1:37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  <c r="AH85" s="9" t="s">
        <v>17</v>
      </c>
      <c r="AI85" s="9" t="s">
        <v>17</v>
      </c>
      <c r="AJ85" s="9" t="s">
        <v>17</v>
      </c>
      <c r="AK85" s="9" t="s">
        <v>17</v>
      </c>
    </row>
    <row r="86" spans="1:37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  <c r="AH86" s="9" t="s">
        <v>17</v>
      </c>
      <c r="AI86" s="9" t="s">
        <v>17</v>
      </c>
      <c r="AJ86" s="9" t="s">
        <v>17</v>
      </c>
      <c r="AK86" s="9" t="s">
        <v>17</v>
      </c>
    </row>
    <row r="87" spans="1:37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  <c r="AH87" s="9" t="s">
        <v>17</v>
      </c>
      <c r="AI87" s="9" t="s">
        <v>17</v>
      </c>
      <c r="AJ87" s="9" t="s">
        <v>17</v>
      </c>
      <c r="AK87" s="9" t="s">
        <v>17</v>
      </c>
    </row>
    <row r="88" spans="1:37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  <c r="AH88" s="9" t="s">
        <v>17</v>
      </c>
      <c r="AI88" s="9" t="s">
        <v>17</v>
      </c>
      <c r="AJ88" s="9" t="s">
        <v>17</v>
      </c>
      <c r="AK88" s="9" t="s">
        <v>17</v>
      </c>
    </row>
    <row r="89" spans="1:37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  <c r="AH89" s="9" t="s">
        <v>17</v>
      </c>
      <c r="AI89" s="9" t="s">
        <v>17</v>
      </c>
      <c r="AJ89" s="9" t="s">
        <v>17</v>
      </c>
      <c r="AK89" s="9" t="s">
        <v>17</v>
      </c>
    </row>
    <row r="90" spans="1:37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30900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  <c r="AH90" s="9" t="s">
        <v>17</v>
      </c>
      <c r="AI90" s="9" t="s">
        <v>17</v>
      </c>
      <c r="AJ90" s="31">
        <v>-19100</v>
      </c>
      <c r="AK90" s="9" t="s">
        <v>17</v>
      </c>
    </row>
    <row r="91" spans="1:37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  <c r="AI91" s="9" t="s">
        <v>17</v>
      </c>
      <c r="AJ91" s="9" t="s">
        <v>17</v>
      </c>
      <c r="AK91" s="9" t="s">
        <v>17</v>
      </c>
    </row>
    <row r="92" spans="1:37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  <c r="AH92" s="9" t="s">
        <v>17</v>
      </c>
      <c r="AI92" s="9" t="s">
        <v>17</v>
      </c>
      <c r="AJ92" s="9" t="s">
        <v>17</v>
      </c>
      <c r="AK92" s="9" t="s">
        <v>17</v>
      </c>
    </row>
    <row r="93" spans="1:37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  <c r="AH93" s="9" t="s">
        <v>17</v>
      </c>
      <c r="AI93" s="9" t="s">
        <v>17</v>
      </c>
      <c r="AJ93" s="9" t="s">
        <v>17</v>
      </c>
      <c r="AK93" s="9" t="s">
        <v>17</v>
      </c>
    </row>
    <row r="94" spans="1:37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  <c r="AH94" s="9" t="s">
        <v>17</v>
      </c>
      <c r="AI94" s="9" t="s">
        <v>17</v>
      </c>
      <c r="AJ94" s="9" t="s">
        <v>17</v>
      </c>
      <c r="AK94" s="9" t="s">
        <v>17</v>
      </c>
    </row>
    <row r="95" spans="1:37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  <c r="AH95" s="9" t="s">
        <v>17</v>
      </c>
      <c r="AI95" s="9" t="s">
        <v>17</v>
      </c>
      <c r="AJ95" s="9" t="s">
        <v>17</v>
      </c>
      <c r="AK95" s="9" t="s">
        <v>17</v>
      </c>
    </row>
    <row r="96" spans="1:37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  <c r="AH96" s="9" t="s">
        <v>17</v>
      </c>
      <c r="AI96" s="9" t="s">
        <v>17</v>
      </c>
      <c r="AJ96" s="9" t="s">
        <v>17</v>
      </c>
      <c r="AK96" s="9" t="s">
        <v>17</v>
      </c>
    </row>
    <row r="97" spans="1:37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290000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  <c r="AH97" s="9" t="s">
        <v>17</v>
      </c>
      <c r="AI97" s="9" t="s">
        <v>17</v>
      </c>
      <c r="AJ97" s="9" t="s">
        <v>17</v>
      </c>
      <c r="AK97" s="9" t="s">
        <v>17</v>
      </c>
    </row>
    <row r="98" spans="1:37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  <c r="AH98" s="9" t="s">
        <v>17</v>
      </c>
      <c r="AI98" s="9" t="s">
        <v>17</v>
      </c>
      <c r="AJ98" s="9" t="s">
        <v>17</v>
      </c>
      <c r="AK98" s="9" t="s">
        <v>17</v>
      </c>
    </row>
    <row r="99" spans="1:37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  <c r="AH99" s="9" t="s">
        <v>17</v>
      </c>
      <c r="AI99" s="9" t="s">
        <v>17</v>
      </c>
      <c r="AJ99" s="9" t="s">
        <v>17</v>
      </c>
      <c r="AK99" s="9" t="s">
        <v>17</v>
      </c>
    </row>
    <row r="100" spans="1:37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  <c r="AH100" s="9" t="s">
        <v>17</v>
      </c>
      <c r="AI100" s="9" t="s">
        <v>17</v>
      </c>
      <c r="AJ100" s="9" t="s">
        <v>17</v>
      </c>
      <c r="AK100" s="9" t="s">
        <v>17</v>
      </c>
    </row>
    <row r="101" spans="1:37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  <c r="AH101" s="9" t="s">
        <v>17</v>
      </c>
      <c r="AI101" s="9" t="s">
        <v>17</v>
      </c>
      <c r="AJ101" s="9" t="s">
        <v>17</v>
      </c>
      <c r="AK101" s="9" t="s">
        <v>17</v>
      </c>
    </row>
    <row r="102" spans="1:37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  <c r="AH102" s="9" t="s">
        <v>17</v>
      </c>
      <c r="AI102" s="9" t="s">
        <v>17</v>
      </c>
      <c r="AJ102" s="9" t="s">
        <v>17</v>
      </c>
      <c r="AK102" s="9" t="s">
        <v>17</v>
      </c>
    </row>
    <row r="103" spans="1:37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  <c r="AH103" s="9" t="s">
        <v>17</v>
      </c>
      <c r="AI103" s="9" t="s">
        <v>17</v>
      </c>
      <c r="AJ103" s="9" t="s">
        <v>17</v>
      </c>
      <c r="AK103" s="9" t="s">
        <v>17</v>
      </c>
    </row>
    <row r="104" spans="1:37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  <c r="AH104" s="9" t="s">
        <v>17</v>
      </c>
      <c r="AI104" s="9" t="s">
        <v>17</v>
      </c>
      <c r="AJ104" s="9" t="s">
        <v>17</v>
      </c>
      <c r="AK104" s="9" t="s">
        <v>17</v>
      </c>
    </row>
    <row r="105" spans="1:37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  <c r="AH105" s="9" t="s">
        <v>17</v>
      </c>
      <c r="AI105" s="9" t="s">
        <v>17</v>
      </c>
      <c r="AJ105" s="9" t="s">
        <v>17</v>
      </c>
      <c r="AK105" s="9" t="s">
        <v>17</v>
      </c>
    </row>
    <row r="106" spans="1:37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47" si="3">SUM(J106:AK106)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  <c r="AH106" s="9" t="s">
        <v>17</v>
      </c>
      <c r="AI106" s="9" t="s">
        <v>17</v>
      </c>
      <c r="AJ106" s="9" t="s">
        <v>17</v>
      </c>
      <c r="AK106" s="9" t="s">
        <v>17</v>
      </c>
    </row>
    <row r="107" spans="1:37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149100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  <c r="AH107" s="9" t="s">
        <v>17</v>
      </c>
      <c r="AI107" s="9" t="s">
        <v>17</v>
      </c>
      <c r="AJ107" s="9">
        <v>19100</v>
      </c>
      <c r="AK107" s="9" t="s">
        <v>17</v>
      </c>
    </row>
    <row r="108" spans="1:37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  <c r="AH108" s="9" t="s">
        <v>17</v>
      </c>
      <c r="AI108" s="9" t="s">
        <v>17</v>
      </c>
      <c r="AJ108" s="9" t="s">
        <v>17</v>
      </c>
      <c r="AK108" s="9" t="s">
        <v>17</v>
      </c>
    </row>
    <row r="109" spans="1:37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  <c r="AH109" s="9" t="s">
        <v>17</v>
      </c>
      <c r="AI109" s="9" t="s">
        <v>17</v>
      </c>
      <c r="AJ109" s="9" t="s">
        <v>17</v>
      </c>
      <c r="AK109" s="9" t="s">
        <v>17</v>
      </c>
    </row>
    <row r="110" spans="1:37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  <c r="AH110" s="9" t="s">
        <v>17</v>
      </c>
      <c r="AI110" s="9" t="s">
        <v>17</v>
      </c>
      <c r="AJ110" s="9" t="s">
        <v>17</v>
      </c>
      <c r="AK110" s="9" t="s">
        <v>17</v>
      </c>
    </row>
    <row r="111" spans="1:37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46" si="4">SUM(J111:AK111)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  <c r="AH111" s="9" t="s">
        <v>17</v>
      </c>
      <c r="AI111" s="9" t="s">
        <v>17</v>
      </c>
      <c r="AJ111" s="9" t="s">
        <v>17</v>
      </c>
      <c r="AK111" s="9" t="s">
        <v>17</v>
      </c>
    </row>
    <row r="112" spans="1:37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  <c r="AH112" s="9" t="s">
        <v>17</v>
      </c>
      <c r="AI112" s="9" t="s">
        <v>17</v>
      </c>
      <c r="AJ112" s="9" t="s">
        <v>17</v>
      </c>
      <c r="AK112" s="9" t="s">
        <v>17</v>
      </c>
    </row>
    <row r="113" spans="1:37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  <c r="AH113" s="9" t="s">
        <v>17</v>
      </c>
      <c r="AI113" s="9" t="s">
        <v>17</v>
      </c>
      <c r="AJ113" s="9" t="s">
        <v>17</v>
      </c>
      <c r="AK113" s="9" t="s">
        <v>17</v>
      </c>
    </row>
    <row r="114" spans="1:37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  <c r="AH114" s="9" t="s">
        <v>17</v>
      </c>
      <c r="AI114" s="9" t="s">
        <v>17</v>
      </c>
      <c r="AJ114" s="9" t="s">
        <v>17</v>
      </c>
      <c r="AK114" s="9" t="s">
        <v>17</v>
      </c>
    </row>
    <row r="115" spans="1:37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950000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>
        <v>165000</v>
      </c>
      <c r="AH115" s="9" t="s">
        <v>17</v>
      </c>
      <c r="AI115" s="9" t="s">
        <v>17</v>
      </c>
      <c r="AJ115" s="9" t="s">
        <v>17</v>
      </c>
      <c r="AK115" s="9" t="s">
        <v>17</v>
      </c>
    </row>
    <row r="116" spans="1:37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  <c r="AH116" s="9" t="s">
        <v>17</v>
      </c>
      <c r="AI116" s="9" t="s">
        <v>17</v>
      </c>
      <c r="AJ116" s="9" t="s">
        <v>17</v>
      </c>
      <c r="AK116" s="9" t="s">
        <v>17</v>
      </c>
    </row>
    <row r="117" spans="1:37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  <c r="AH117" s="9" t="s">
        <v>17</v>
      </c>
      <c r="AI117" s="9" t="s">
        <v>17</v>
      </c>
      <c r="AJ117" s="9" t="s">
        <v>17</v>
      </c>
      <c r="AK117" s="9" t="s">
        <v>17</v>
      </c>
    </row>
    <row r="118" spans="1:37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  <c r="AH118" s="9" t="s">
        <v>17</v>
      </c>
      <c r="AI118" s="9" t="s">
        <v>17</v>
      </c>
      <c r="AJ118" s="9" t="s">
        <v>17</v>
      </c>
      <c r="AK118" s="9" t="s">
        <v>17</v>
      </c>
    </row>
    <row r="119" spans="1:37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  <c r="AH119" s="9" t="s">
        <v>17</v>
      </c>
      <c r="AI119" s="9" t="s">
        <v>17</v>
      </c>
      <c r="AJ119" s="9" t="s">
        <v>17</v>
      </c>
      <c r="AK119" s="9" t="s">
        <v>17</v>
      </c>
    </row>
    <row r="120" spans="1:37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  <c r="AH120" s="9" t="s">
        <v>17</v>
      </c>
      <c r="AI120" s="9" t="s">
        <v>17</v>
      </c>
      <c r="AJ120" s="9" t="s">
        <v>17</v>
      </c>
      <c r="AK120" s="9" t="s">
        <v>17</v>
      </c>
    </row>
    <row r="121" spans="1:37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  <c r="AH121" s="9" t="s">
        <v>17</v>
      </c>
      <c r="AI121" s="9" t="s">
        <v>17</v>
      </c>
      <c r="AJ121" s="9" t="s">
        <v>17</v>
      </c>
      <c r="AK121" s="9" t="s">
        <v>17</v>
      </c>
    </row>
    <row r="122" spans="1:37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  <c r="AH122" s="9" t="s">
        <v>17</v>
      </c>
      <c r="AI122" s="9" t="s">
        <v>17</v>
      </c>
      <c r="AJ122" s="9" t="s">
        <v>17</v>
      </c>
      <c r="AK122" s="9" t="s">
        <v>17</v>
      </c>
    </row>
    <row r="123" spans="1:37" ht="42" customHeight="1" x14ac:dyDescent="0.25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  <c r="AH123" s="9" t="s">
        <v>17</v>
      </c>
      <c r="AI123" s="9" t="s">
        <v>17</v>
      </c>
      <c r="AJ123" s="9" t="s">
        <v>17</v>
      </c>
      <c r="AK123" s="9" t="s">
        <v>17</v>
      </c>
    </row>
    <row r="124" spans="1:37" ht="42" customHeight="1" x14ac:dyDescent="0.25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  <c r="AH124" s="9" t="s">
        <v>17</v>
      </c>
      <c r="AI124" s="9" t="s">
        <v>17</v>
      </c>
      <c r="AJ124" s="9" t="s">
        <v>17</v>
      </c>
      <c r="AK124" s="9" t="s">
        <v>17</v>
      </c>
    </row>
    <row r="125" spans="1:37" ht="42" customHeight="1" x14ac:dyDescent="0.25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  <c r="AH125" s="9" t="s">
        <v>17</v>
      </c>
      <c r="AI125" s="9" t="s">
        <v>17</v>
      </c>
      <c r="AJ125" s="9" t="s">
        <v>17</v>
      </c>
      <c r="AK125" s="9" t="s">
        <v>17</v>
      </c>
    </row>
    <row r="126" spans="1:37" ht="42" customHeight="1" x14ac:dyDescent="0.25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  <c r="AH126" s="9" t="s">
        <v>17</v>
      </c>
      <c r="AI126" s="9" t="s">
        <v>17</v>
      </c>
      <c r="AJ126" s="9" t="s">
        <v>17</v>
      </c>
      <c r="AK126" s="9" t="s">
        <v>17</v>
      </c>
    </row>
    <row r="127" spans="1:37" ht="42" customHeight="1" x14ac:dyDescent="0.25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  <c r="AH127" s="9" t="s">
        <v>17</v>
      </c>
      <c r="AI127" s="9" t="s">
        <v>17</v>
      </c>
      <c r="AJ127" s="9" t="s">
        <v>17</v>
      </c>
      <c r="AK127" s="9" t="s">
        <v>17</v>
      </c>
    </row>
    <row r="128" spans="1:37" ht="42" customHeight="1" x14ac:dyDescent="0.25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  <c r="AH128" s="9" t="s">
        <v>17</v>
      </c>
      <c r="AI128" s="9" t="s">
        <v>17</v>
      </c>
      <c r="AJ128" s="9" t="s">
        <v>17</v>
      </c>
      <c r="AK128" s="9" t="s">
        <v>17</v>
      </c>
    </row>
    <row r="129" spans="1:37" ht="42" customHeight="1" x14ac:dyDescent="0.25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  <c r="AH129" s="9" t="s">
        <v>17</v>
      </c>
      <c r="AI129" s="9" t="s">
        <v>17</v>
      </c>
      <c r="AJ129" s="9" t="s">
        <v>17</v>
      </c>
      <c r="AK129" s="9" t="s">
        <v>17</v>
      </c>
    </row>
    <row r="130" spans="1:37" ht="42" customHeight="1" x14ac:dyDescent="0.25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  <c r="AH130" s="9" t="s">
        <v>17</v>
      </c>
      <c r="AI130" s="9" t="s">
        <v>17</v>
      </c>
      <c r="AJ130" s="9" t="s">
        <v>17</v>
      </c>
      <c r="AK130" s="9" t="s">
        <v>17</v>
      </c>
    </row>
    <row r="131" spans="1:37" ht="42" customHeight="1" x14ac:dyDescent="0.25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  <c r="AH131" s="9" t="s">
        <v>17</v>
      </c>
      <c r="AI131" s="9" t="s">
        <v>17</v>
      </c>
      <c r="AJ131" s="9" t="s">
        <v>17</v>
      </c>
      <c r="AK131" s="9" t="s">
        <v>17</v>
      </c>
    </row>
    <row r="132" spans="1:37" ht="42" customHeight="1" x14ac:dyDescent="0.25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  <c r="AH132" s="9" t="s">
        <v>17</v>
      </c>
      <c r="AI132" s="9" t="s">
        <v>17</v>
      </c>
      <c r="AJ132" s="9" t="s">
        <v>17</v>
      </c>
      <c r="AK132" s="9" t="s">
        <v>17</v>
      </c>
    </row>
    <row r="133" spans="1:37" ht="42" customHeight="1" x14ac:dyDescent="0.25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  <c r="AH133" s="9" t="s">
        <v>17</v>
      </c>
      <c r="AI133" s="9" t="s">
        <v>17</v>
      </c>
      <c r="AJ133" s="9" t="s">
        <v>17</v>
      </c>
      <c r="AK133" s="9" t="s">
        <v>17</v>
      </c>
    </row>
    <row r="134" spans="1:37" ht="42" customHeight="1" x14ac:dyDescent="0.25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  <c r="AH134" s="9" t="s">
        <v>17</v>
      </c>
      <c r="AI134" s="9" t="s">
        <v>17</v>
      </c>
      <c r="AJ134" s="9" t="s">
        <v>17</v>
      </c>
      <c r="AK134" s="9" t="s">
        <v>17</v>
      </c>
    </row>
    <row r="135" spans="1:37" ht="42" customHeight="1" x14ac:dyDescent="0.25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  <c r="AH135" s="9" t="s">
        <v>17</v>
      </c>
      <c r="AI135" s="9" t="s">
        <v>17</v>
      </c>
      <c r="AJ135" s="9" t="s">
        <v>17</v>
      </c>
      <c r="AK135" s="9" t="s">
        <v>17</v>
      </c>
    </row>
    <row r="136" spans="1:37" ht="42" customHeight="1" x14ac:dyDescent="0.25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69</v>
      </c>
      <c r="G136" s="29" t="s">
        <v>45</v>
      </c>
      <c r="H136" s="29" t="s">
        <v>45</v>
      </c>
      <c r="I136" s="7">
        <f t="shared" si="4"/>
        <v>15000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  <c r="AH136" s="9" t="s">
        <v>17</v>
      </c>
      <c r="AI136" s="9" t="s">
        <v>17</v>
      </c>
      <c r="AJ136" s="9" t="s">
        <v>17</v>
      </c>
      <c r="AK136" s="9" t="s">
        <v>17</v>
      </c>
    </row>
    <row r="137" spans="1:37" ht="42" customHeight="1" x14ac:dyDescent="0.25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  <c r="AH137" s="9" t="s">
        <v>17</v>
      </c>
      <c r="AI137" s="9" t="s">
        <v>17</v>
      </c>
      <c r="AJ137" s="9" t="s">
        <v>17</v>
      </c>
      <c r="AK137" s="9" t="s">
        <v>17</v>
      </c>
    </row>
    <row r="138" spans="1:37" ht="42" customHeight="1" x14ac:dyDescent="0.25">
      <c r="A138" s="5" t="s">
        <v>249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  <c r="AH138" s="9" t="s">
        <v>17</v>
      </c>
      <c r="AI138" s="9" t="s">
        <v>17</v>
      </c>
      <c r="AJ138" s="9" t="s">
        <v>17</v>
      </c>
      <c r="AK138" s="9" t="s">
        <v>17</v>
      </c>
    </row>
    <row r="139" spans="1:37" ht="42" customHeight="1" x14ac:dyDescent="0.25">
      <c r="A139" s="5" t="s">
        <v>251</v>
      </c>
      <c r="B139" s="29" t="s">
        <v>10</v>
      </c>
      <c r="C139" s="2">
        <v>600</v>
      </c>
      <c r="D139" s="2">
        <v>60016</v>
      </c>
      <c r="E139" s="2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265000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  <c r="AH139" s="9">
        <v>25000</v>
      </c>
      <c r="AI139" s="9" t="s">
        <v>17</v>
      </c>
      <c r="AJ139" s="9" t="s">
        <v>17</v>
      </c>
      <c r="AK139" s="9" t="s">
        <v>17</v>
      </c>
    </row>
    <row r="140" spans="1:37" ht="42" customHeight="1" x14ac:dyDescent="0.25">
      <c r="A140" s="5" t="s">
        <v>253</v>
      </c>
      <c r="B140" s="29" t="s">
        <v>10</v>
      </c>
      <c r="C140" s="2">
        <v>900</v>
      </c>
      <c r="D140" s="2">
        <v>90015</v>
      </c>
      <c r="E140" s="2">
        <v>6050</v>
      </c>
      <c r="F140" s="29" t="s">
        <v>46</v>
      </c>
      <c r="G140" s="29" t="s">
        <v>45</v>
      </c>
      <c r="H140" s="29" t="s">
        <v>45</v>
      </c>
      <c r="I140" s="7">
        <f t="shared" si="4"/>
        <v>3900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>
        <v>3900</v>
      </c>
      <c r="AD140" s="9" t="s">
        <v>17</v>
      </c>
      <c r="AE140" s="9" t="s">
        <v>17</v>
      </c>
      <c r="AF140" s="9" t="s">
        <v>17</v>
      </c>
      <c r="AG140" s="9" t="s">
        <v>17</v>
      </c>
      <c r="AH140" s="9" t="s">
        <v>17</v>
      </c>
      <c r="AI140" s="9" t="s">
        <v>17</v>
      </c>
      <c r="AJ140" s="9" t="s">
        <v>17</v>
      </c>
      <c r="AK140" s="9" t="s">
        <v>17</v>
      </c>
    </row>
    <row r="141" spans="1:37" ht="42" customHeight="1" x14ac:dyDescent="0.25">
      <c r="A141" s="5" t="s">
        <v>254</v>
      </c>
      <c r="B141" s="29" t="s">
        <v>10</v>
      </c>
      <c r="C141" s="2">
        <v>600</v>
      </c>
      <c r="D141" s="2">
        <v>60017</v>
      </c>
      <c r="E141" s="2">
        <v>6050</v>
      </c>
      <c r="F141" s="29" t="s">
        <v>46</v>
      </c>
      <c r="G141" s="29" t="s">
        <v>45</v>
      </c>
      <c r="H141" s="29" t="s">
        <v>45</v>
      </c>
      <c r="I141" s="7">
        <f t="shared" si="4"/>
        <v>950000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>
        <v>950000</v>
      </c>
      <c r="AG141" s="9" t="s">
        <v>17</v>
      </c>
      <c r="AH141" s="9" t="s">
        <v>17</v>
      </c>
      <c r="AI141" s="9" t="s">
        <v>17</v>
      </c>
      <c r="AJ141" s="9" t="s">
        <v>17</v>
      </c>
      <c r="AK141" s="9" t="s">
        <v>17</v>
      </c>
    </row>
    <row r="142" spans="1:37" ht="42" customHeight="1" x14ac:dyDescent="0.25">
      <c r="A142" s="5" t="s">
        <v>255</v>
      </c>
      <c r="B142" s="29" t="s">
        <v>10</v>
      </c>
      <c r="C142" s="2">
        <v>851</v>
      </c>
      <c r="D142" s="2">
        <v>85154</v>
      </c>
      <c r="E142" s="2">
        <v>6050</v>
      </c>
      <c r="F142" s="29" t="s">
        <v>64</v>
      </c>
      <c r="G142" s="29" t="s">
        <v>45</v>
      </c>
      <c r="H142" s="29" t="s">
        <v>45</v>
      </c>
      <c r="I142" s="7">
        <f t="shared" si="4"/>
        <v>20000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 t="s">
        <v>17</v>
      </c>
      <c r="AD142" s="9" t="s">
        <v>17</v>
      </c>
      <c r="AE142" s="9" t="s">
        <v>17</v>
      </c>
      <c r="AF142" s="9">
        <v>20000</v>
      </c>
      <c r="AG142" s="9" t="s">
        <v>17</v>
      </c>
      <c r="AH142" s="9" t="s">
        <v>17</v>
      </c>
      <c r="AI142" s="9" t="s">
        <v>17</v>
      </c>
      <c r="AJ142" s="9" t="s">
        <v>17</v>
      </c>
      <c r="AK142" s="9" t="s">
        <v>17</v>
      </c>
    </row>
    <row r="143" spans="1:37" ht="42" customHeight="1" x14ac:dyDescent="0.25">
      <c r="A143" s="5" t="s">
        <v>256</v>
      </c>
      <c r="B143" s="29" t="s">
        <v>10</v>
      </c>
      <c r="C143" s="2">
        <v>926</v>
      </c>
      <c r="D143" s="2">
        <v>92605</v>
      </c>
      <c r="E143" s="2">
        <v>6210</v>
      </c>
      <c r="F143" s="29" t="s">
        <v>94</v>
      </c>
      <c r="G143" s="29" t="s">
        <v>70</v>
      </c>
      <c r="H143" s="29" t="s">
        <v>45</v>
      </c>
      <c r="I143" s="7">
        <f t="shared" si="4"/>
        <v>100000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100000</v>
      </c>
      <c r="AG143" s="9" t="s">
        <v>17</v>
      </c>
      <c r="AH143" s="9" t="s">
        <v>17</v>
      </c>
      <c r="AI143" s="9" t="s">
        <v>17</v>
      </c>
      <c r="AJ143" s="9" t="s">
        <v>17</v>
      </c>
      <c r="AK143" s="9" t="s">
        <v>17</v>
      </c>
    </row>
    <row r="144" spans="1:37" ht="42" customHeight="1" x14ac:dyDescent="0.25">
      <c r="A144" s="5" t="s">
        <v>260</v>
      </c>
      <c r="B144" s="4" t="s">
        <v>10</v>
      </c>
      <c r="C144" s="2">
        <v>801</v>
      </c>
      <c r="D144" s="2">
        <v>80104</v>
      </c>
      <c r="E144" s="2">
        <v>6050</v>
      </c>
      <c r="F144" s="4" t="s">
        <v>44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>
        <v>20000</v>
      </c>
      <c r="AF144" s="9" t="s">
        <v>17</v>
      </c>
      <c r="AG144" s="9" t="s">
        <v>17</v>
      </c>
      <c r="AH144" s="9" t="s">
        <v>17</v>
      </c>
      <c r="AI144" s="9" t="s">
        <v>17</v>
      </c>
      <c r="AJ144" s="9" t="s">
        <v>17</v>
      </c>
      <c r="AK144" s="9" t="s">
        <v>17</v>
      </c>
    </row>
    <row r="145" spans="1:37" ht="42" customHeight="1" x14ac:dyDescent="0.25">
      <c r="A145" s="5" t="s">
        <v>262</v>
      </c>
      <c r="B145" s="4" t="s">
        <v>10</v>
      </c>
      <c r="C145" s="2">
        <v>854</v>
      </c>
      <c r="D145" s="2">
        <v>85407</v>
      </c>
      <c r="E145" s="2">
        <v>6060</v>
      </c>
      <c r="F145" s="4" t="s">
        <v>44</v>
      </c>
      <c r="G145" s="29" t="s">
        <v>45</v>
      </c>
      <c r="H145" s="29" t="s">
        <v>45</v>
      </c>
      <c r="I145" s="7">
        <f t="shared" si="4"/>
        <v>30000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 t="s">
        <v>17</v>
      </c>
      <c r="AG145" s="9">
        <v>30000</v>
      </c>
      <c r="AH145" s="9" t="s">
        <v>17</v>
      </c>
      <c r="AI145" s="9" t="s">
        <v>17</v>
      </c>
      <c r="AJ145" s="9" t="s">
        <v>17</v>
      </c>
      <c r="AK145" s="9" t="s">
        <v>17</v>
      </c>
    </row>
    <row r="146" spans="1:37" ht="42" customHeight="1" x14ac:dyDescent="0.25">
      <c r="A146" s="5" t="s">
        <v>266</v>
      </c>
      <c r="B146" s="29" t="s">
        <v>10</v>
      </c>
      <c r="C146" s="2">
        <v>926</v>
      </c>
      <c r="D146" s="2">
        <v>92601</v>
      </c>
      <c r="E146" s="2">
        <v>6050</v>
      </c>
      <c r="F146" s="29" t="s">
        <v>52</v>
      </c>
      <c r="G146" s="29" t="s">
        <v>45</v>
      </c>
      <c r="H146" s="29" t="s">
        <v>45</v>
      </c>
      <c r="I146" s="7">
        <f t="shared" si="4"/>
        <v>29500</v>
      </c>
      <c r="J146" s="25" t="s">
        <v>17</v>
      </c>
      <c r="K146" s="9" t="s">
        <v>17</v>
      </c>
      <c r="L146" s="9" t="s">
        <v>17</v>
      </c>
      <c r="M146" s="9" t="s">
        <v>17</v>
      </c>
      <c r="N146" s="9" t="s">
        <v>17</v>
      </c>
      <c r="O146" s="9" t="s">
        <v>17</v>
      </c>
      <c r="P146" s="9" t="s">
        <v>17</v>
      </c>
      <c r="Q146" s="9" t="s">
        <v>17</v>
      </c>
      <c r="R146" s="9" t="s">
        <v>17</v>
      </c>
      <c r="S146" s="9" t="s">
        <v>17</v>
      </c>
      <c r="T146" s="9" t="s">
        <v>17</v>
      </c>
      <c r="U146" s="9" t="s">
        <v>17</v>
      </c>
      <c r="V146" s="9" t="s">
        <v>17</v>
      </c>
      <c r="W146" s="9" t="s">
        <v>17</v>
      </c>
      <c r="X146" s="9" t="s">
        <v>17</v>
      </c>
      <c r="Y146" s="9" t="s">
        <v>17</v>
      </c>
      <c r="Z146" s="9" t="s">
        <v>17</v>
      </c>
      <c r="AA146" s="9" t="s">
        <v>17</v>
      </c>
      <c r="AB146" s="9" t="s">
        <v>17</v>
      </c>
      <c r="AC146" s="9" t="s">
        <v>17</v>
      </c>
      <c r="AD146" s="9" t="s">
        <v>17</v>
      </c>
      <c r="AE146" s="9" t="s">
        <v>17</v>
      </c>
      <c r="AF146" s="9" t="s">
        <v>17</v>
      </c>
      <c r="AG146" s="9" t="s">
        <v>17</v>
      </c>
      <c r="AH146" s="9" t="s">
        <v>17</v>
      </c>
      <c r="AI146" s="9" t="s">
        <v>17</v>
      </c>
      <c r="AJ146" s="9">
        <v>29500</v>
      </c>
      <c r="AK146" s="9" t="s">
        <v>17</v>
      </c>
    </row>
    <row r="147" spans="1:37" ht="42" customHeight="1" x14ac:dyDescent="0.25">
      <c r="A147" s="5" t="s">
        <v>17</v>
      </c>
      <c r="B147" s="4" t="s">
        <v>17</v>
      </c>
      <c r="C147" s="2" t="s">
        <v>17</v>
      </c>
      <c r="D147" s="2" t="s">
        <v>17</v>
      </c>
      <c r="E147" s="2" t="s">
        <v>17</v>
      </c>
      <c r="F147" s="4" t="s">
        <v>17</v>
      </c>
      <c r="G147" s="29" t="s">
        <v>45</v>
      </c>
      <c r="H147" s="29" t="s">
        <v>45</v>
      </c>
      <c r="I147" s="7">
        <f t="shared" si="3"/>
        <v>0</v>
      </c>
      <c r="J147" s="25" t="s">
        <v>17</v>
      </c>
      <c r="K147" s="9" t="s">
        <v>17</v>
      </c>
      <c r="L147" s="9" t="s">
        <v>17</v>
      </c>
      <c r="M147" s="9" t="s">
        <v>17</v>
      </c>
      <c r="N147" s="9" t="s">
        <v>17</v>
      </c>
      <c r="O147" s="9" t="s">
        <v>17</v>
      </c>
      <c r="P147" s="9" t="s">
        <v>17</v>
      </c>
      <c r="Q147" s="9" t="s">
        <v>17</v>
      </c>
      <c r="R147" s="9" t="s">
        <v>17</v>
      </c>
      <c r="S147" s="9" t="s">
        <v>17</v>
      </c>
      <c r="T147" s="9" t="s">
        <v>17</v>
      </c>
      <c r="U147" s="9" t="s">
        <v>17</v>
      </c>
      <c r="V147" s="9" t="s">
        <v>17</v>
      </c>
      <c r="W147" s="9" t="s">
        <v>17</v>
      </c>
      <c r="X147" s="9" t="s">
        <v>17</v>
      </c>
      <c r="Y147" s="9" t="s">
        <v>17</v>
      </c>
      <c r="Z147" s="9" t="s">
        <v>17</v>
      </c>
      <c r="AA147" s="9" t="s">
        <v>17</v>
      </c>
      <c r="AB147" s="9" t="s">
        <v>17</v>
      </c>
      <c r="AC147" s="9" t="s">
        <v>17</v>
      </c>
      <c r="AD147" s="9" t="s">
        <v>17</v>
      </c>
      <c r="AE147" s="9" t="s">
        <v>17</v>
      </c>
      <c r="AF147" s="9" t="s">
        <v>17</v>
      </c>
      <c r="AG147" s="9" t="s">
        <v>17</v>
      </c>
      <c r="AH147" s="9" t="s">
        <v>17</v>
      </c>
      <c r="AI147" s="9" t="s">
        <v>17</v>
      </c>
      <c r="AJ147" s="9" t="s">
        <v>17</v>
      </c>
      <c r="AK147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2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SUM(C3:C26)</f>
        <v>26072650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SUMIF(Dane!E3:E147,"2720",Dane!I3:I147)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SUMIF(Dane!E3:E147,"4190",Dane!I3:I147)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SUMIF(Dane!E3:E147,"4210",Dane!I3:I147)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SUMIF(Dane!E3:E147,"4260",Dane!I3:I147)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SUMIF(Dane!E3:E147,"4270",Dane!I3:I147)</f>
        <v>2393000</v>
      </c>
    </row>
    <row r="8" spans="1:3" ht="18" customHeight="1" x14ac:dyDescent="0.25">
      <c r="A8" s="20" t="s">
        <v>25</v>
      </c>
      <c r="B8" s="21" t="s">
        <v>20</v>
      </c>
      <c r="C8" s="22">
        <f>SUMIF(Dane!E3:E147,"4300",Dane!I3:I147)</f>
        <v>174690</v>
      </c>
    </row>
    <row r="9" spans="1:3" ht="18" customHeight="1" x14ac:dyDescent="0.25">
      <c r="A9" s="20" t="s">
        <v>190</v>
      </c>
      <c r="B9" s="21" t="s">
        <v>20</v>
      </c>
      <c r="C9" s="22">
        <f>SUMIF(Dane!E3:E147,"4307",Dane!I3:I147)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SUMIF(Dane!E3:E147,"4309",Dane!I3:I147)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SUMIF(Dane!E3:E147,"6030",Dane!I3:I147)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SUMIF(Dane!E3:E147,"6050",Dane!I3:I147)</f>
        <v>12029501.539999999</v>
      </c>
    </row>
    <row r="13" spans="1:3" ht="18" customHeight="1" x14ac:dyDescent="0.25">
      <c r="A13" s="20" t="s">
        <v>27</v>
      </c>
      <c r="B13" s="23" t="s">
        <v>21</v>
      </c>
      <c r="C13" s="22">
        <f>SUMIF(Dane!E3:E147,"6057",Dane!I3:I147)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SUMIF(Dane!E3:E147,"6059",Dane!I3:I147)</f>
        <v>5082616.9399999995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SUMIF(Dane!E3:E147,"6060",Dane!I3:I147)</f>
        <v>525500</v>
      </c>
    </row>
    <row r="16" spans="1:3" ht="18" customHeight="1" x14ac:dyDescent="0.25">
      <c r="A16" s="20" t="s">
        <v>37</v>
      </c>
      <c r="B16" s="23" t="s">
        <v>21</v>
      </c>
      <c r="C16" s="22">
        <f>SUMIF(Dane!E3:E147,"6067",Dane!I3:I147)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SUMIF(Dane!E3:E147,"6170",Dane!I3:I147)</f>
        <v>0</v>
      </c>
    </row>
    <row r="18" spans="1:3" ht="18" customHeight="1" x14ac:dyDescent="0.25">
      <c r="A18" s="20" t="s">
        <v>257</v>
      </c>
      <c r="B18" s="23" t="s">
        <v>21</v>
      </c>
      <c r="C18" s="22">
        <f>SUMIF(Dane!E3:E147,"6210",Dane!I3:I147)</f>
        <v>100000</v>
      </c>
    </row>
    <row r="19" spans="1:3" ht="18" customHeight="1" x14ac:dyDescent="0.25">
      <c r="A19" s="20" t="s">
        <v>38</v>
      </c>
      <c r="B19" s="23" t="s">
        <v>21</v>
      </c>
      <c r="C19" s="22">
        <f>SUMIF(Dane!E3:E147,"6220",Dane!I3:I147)</f>
        <v>0</v>
      </c>
    </row>
    <row r="20" spans="1:3" ht="18" customHeight="1" x14ac:dyDescent="0.25">
      <c r="A20" s="20" t="s">
        <v>42</v>
      </c>
      <c r="B20" s="23" t="s">
        <v>21</v>
      </c>
      <c r="C20" s="22">
        <f>SUMIF(Dane!E3:E147,"6230",Dane!I3:I147)</f>
        <v>30000</v>
      </c>
    </row>
    <row r="21" spans="1:3" ht="18" customHeight="1" x14ac:dyDescent="0.25">
      <c r="A21" s="20" t="s">
        <v>39</v>
      </c>
      <c r="B21" s="23" t="s">
        <v>21</v>
      </c>
      <c r="C21" s="22">
        <f>SUMIF(Dane!E3:E147,"6237",Dane!I3:I147)</f>
        <v>1046271</v>
      </c>
    </row>
    <row r="22" spans="1:3" ht="18" customHeight="1" x14ac:dyDescent="0.25">
      <c r="A22" s="20" t="s">
        <v>40</v>
      </c>
      <c r="B22" s="23" t="s">
        <v>21</v>
      </c>
      <c r="C22" s="22">
        <f>SUMIF(Dane!E3:E147,"6239",Dane!I3:I147)</f>
        <v>861395</v>
      </c>
    </row>
    <row r="23" spans="1:3" ht="18" customHeight="1" x14ac:dyDescent="0.25">
      <c r="A23" s="20" t="s">
        <v>30</v>
      </c>
      <c r="B23" s="23" t="s">
        <v>21</v>
      </c>
      <c r="C23" s="22">
        <f>SUMIF(Dane!E3:E147,"6300",Dane!I3:I147)</f>
        <v>150000</v>
      </c>
    </row>
    <row r="24" spans="1:3" ht="18" customHeight="1" x14ac:dyDescent="0.25">
      <c r="A24" s="20" t="s">
        <v>121</v>
      </c>
      <c r="B24" s="23" t="s">
        <v>21</v>
      </c>
      <c r="C24" s="22">
        <f>SUMIF(Dane!E3:E147,"6660",Dane!I3:I147)</f>
        <v>0</v>
      </c>
    </row>
    <row r="25" spans="1:3" ht="18" customHeight="1" x14ac:dyDescent="0.25">
      <c r="A25" s="20" t="s">
        <v>120</v>
      </c>
      <c r="B25" s="23" t="s">
        <v>21</v>
      </c>
      <c r="C25" s="22">
        <f>SUMIF(Dane!E3:E147,"6690",Dane!I3:I147)</f>
        <v>0</v>
      </c>
    </row>
    <row r="26" spans="1:3" ht="18" customHeight="1" x14ac:dyDescent="0.25">
      <c r="A26" s="20" t="s">
        <v>31</v>
      </c>
      <c r="B26" s="23" t="s">
        <v>21</v>
      </c>
      <c r="C26" s="22">
        <f>SUMIF(Dane!E3:E147,"6800",Dane!I3:I147)</f>
        <v>375000</v>
      </c>
    </row>
    <row r="29" spans="1:3" ht="21" customHeight="1" x14ac:dyDescent="0.25">
      <c r="A29" s="32" t="s">
        <v>34</v>
      </c>
      <c r="B29" s="32"/>
      <c r="C29" s="24">
        <f>SUM(C31:C32)</f>
        <v>26072650</v>
      </c>
    </row>
    <row r="30" spans="1:3" x14ac:dyDescent="0.25">
      <c r="C30" s="19"/>
    </row>
    <row r="31" spans="1:3" ht="18" customHeight="1" x14ac:dyDescent="0.25">
      <c r="A31" s="20" t="s">
        <v>32</v>
      </c>
      <c r="B31" s="21" t="s">
        <v>20</v>
      </c>
      <c r="C31" s="22">
        <f>SUMIF(Info_1!B3:B26,"B",Info_1!C3:C26)</f>
        <v>2636690</v>
      </c>
    </row>
    <row r="32" spans="1:3" ht="18" customHeight="1" x14ac:dyDescent="0.25">
      <c r="A32" s="20" t="s">
        <v>33</v>
      </c>
      <c r="B32" s="23" t="s">
        <v>21</v>
      </c>
      <c r="C32" s="22">
        <f>SUMIF(Info_1!B3:B26,"M",Info_1!C3:C26)</f>
        <v>23435960</v>
      </c>
    </row>
  </sheetData>
  <mergeCells count="2">
    <mergeCell ref="A1:B1"/>
    <mergeCell ref="A29:B29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2021-08-16T08:05:03Z</dcterms:modified>
  <cp:category>Budżet 2021</cp:category>
</cp:coreProperties>
</file>