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39DF653A-7621-426C-A49F-C038B21F87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1" l="1"/>
  <c r="D17" i="1"/>
  <c r="D9" i="1"/>
  <c r="D14" i="1" s="1"/>
  <c r="D8" i="1"/>
  <c r="D3" i="1"/>
  <c r="F5" i="4"/>
  <c r="E5" i="4"/>
  <c r="B12" i="5" s="1"/>
  <c r="D5" i="4"/>
  <c r="F5" i="3"/>
  <c r="E5" i="3"/>
  <c r="B11" i="5" s="1"/>
  <c r="D5" i="3"/>
  <c r="D15" i="1" l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C15" i="1"/>
  <c r="BG21" i="1"/>
  <c r="BG9" i="1"/>
  <c r="BG17" i="1"/>
  <c r="B15" i="1"/>
  <c r="BG14" i="1" l="1"/>
  <c r="B8" i="5"/>
  <c r="B9" i="5" s="1"/>
  <c r="BG8" i="1"/>
  <c r="B4" i="5"/>
  <c r="B5" i="5" s="1"/>
  <c r="BG15" i="1"/>
</calcChain>
</file>

<file path=xl/sharedStrings.xml><?xml version="1.0" encoding="utf-8"?>
<sst xmlns="http://schemas.openxmlformats.org/spreadsheetml/2006/main" count="136" uniqueCount="66">
  <si>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</si>
  <si>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</si>
  <si>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</si>
  <si>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</si>
  <si>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</si>
  <si>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</si>
  <si>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</si>
  <si>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</si>
  <si>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</si>
  <si>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</si>
  <si>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</si>
  <si>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</si>
  <si>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</si>
  <si>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</si>
  <si>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</si>
  <si>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</si>
  <si>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</si>
  <si>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</si>
  <si>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</si>
  <si>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</si>
  <si>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</si>
  <si>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</si>
  <si>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</si>
  <si>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</si>
  <si>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</si>
  <si>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</si>
  <si>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</si>
  <si>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</si>
  <si>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</si>
  <si>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</si>
  <si>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</si>
  <si>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</si>
  <si>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</si>
  <si>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</si>
  <si>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</si>
  <si>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</si>
  <si>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</si>
  <si>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</si>
  <si>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</si>
  <si>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</si>
  <si>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</si>
  <si>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</si>
  <si>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</si>
  <si>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</si>
  <si>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</si>
  <si>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</si>
  <si>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</si>
  <si>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</si>
  <si>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</si>
  <si>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?</t>
  </si>
  <si>
    <t>Zarządzenie
Nr ?/2022</t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</si>
  <si>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</si>
  <si>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</si>
  <si>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</si>
  <si>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</si>
  <si>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</si>
  <si>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</si>
  <si>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</si>
  <si>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</si>
  <si>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</si>
  <si>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</si>
  <si>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</si>
  <si>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</si>
  <si>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</si>
  <si>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WYS:202202??
UPO:202202??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</si>
  <si>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31.01.2022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</si>
</sst>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0" t="s">
        <v>26</v>
      </c>
      <c r="B2" s="60" t="s">
        <v>25</v>
      </c>
      <c r="C2" s="61" t="s">
        <v>24</v>
      </c>
      <c r="D2" s="62" t="s">
        <v>28</v>
      </c>
      <c r="E2" s="63"/>
      <c r="F2" s="64"/>
    </row>
    <row r="3" spans="1:6" s="20" customFormat="1" ht="38.25" customHeight="1">
      <c r="A3" s="60"/>
      <c r="B3" s="60"/>
      <c r="C3" s="6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144963343.15000001</v>
      </c>
      <c r="D5" s="21">
        <f>SUM(D6:D100)</f>
        <v>123407523</v>
      </c>
      <c r="E5" s="21">
        <f>SUM(E6:E100)</f>
        <v>21525820.149999999</v>
      </c>
      <c r="F5" s="21">
        <f>SUM(F6:F100)</f>
        <v>30000</v>
      </c>
    </row>
    <row r="6" spans="1:6" s="17" customFormat="1" ht="25.5">
      <c r="A6" s="33" t="s">
        <v>51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5.5">
      <c r="A7" s="33" t="s">
        <v>62</v>
      </c>
      <c r="B7" s="54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5.5">
      <c r="A8" s="33" t="s">
        <v>50</v>
      </c>
      <c r="B8" s="54" t="s">
        <v>49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0" t="s">
        <v>26</v>
      </c>
      <c r="B2" s="60" t="s">
        <v>25</v>
      </c>
      <c r="C2" s="61" t="s">
        <v>24</v>
      </c>
      <c r="D2" s="62" t="s">
        <v>28</v>
      </c>
      <c r="E2" s="63"/>
      <c r="F2" s="64"/>
    </row>
    <row r="3" spans="1:6" s="20" customFormat="1" ht="38.25" customHeight="1">
      <c r="A3" s="60"/>
      <c r="B3" s="60"/>
      <c r="C3" s="6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158383343.15000001</v>
      </c>
      <c r="D5" s="21">
        <f>SUM(D6:D100)</f>
        <v>136744523</v>
      </c>
      <c r="E5" s="21">
        <f>SUM(E6:E100)</f>
        <v>21525820.149999999</v>
      </c>
      <c r="F5" s="21">
        <f>SUM(F6:F100)</f>
        <v>113000</v>
      </c>
    </row>
    <row r="6" spans="1:6" s="17" customFormat="1" ht="25.5">
      <c r="A6" s="33" t="s">
        <v>51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5.5">
      <c r="A7" s="33" t="s">
        <v>61</v>
      </c>
      <c r="B7" s="54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62</v>
      </c>
      <c r="B8" s="54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4.25"/>
  <cols>
    <col min="1" max="1" width="51.625" customWidth="1"/>
    <col min="2" max="2" width="20.625" customWidth="1"/>
    <col min="3" max="58" width="20.625" style="30" customWidth="1"/>
    <col min="59" max="59" width="21.625" customWidth="1"/>
  </cols>
  <sheetData>
    <row r="1" spans="1:59">
      <c r="BG1" s="4" t="s">
        <v>8</v>
      </c>
    </row>
    <row r="2" spans="1:59" ht="120" customHeight="1">
      <c r="A2" s="3" t="s">
        <v>0</v>
      </c>
      <c r="B2" s="44" t="s">
        <v>60</v>
      </c>
      <c r="C2" s="51" t="s">
        <v>63</v>
      </c>
      <c r="D2" s="51" t="s">
        <v>64</v>
      </c>
      <c r="E2" s="53" t="s">
        <v>39</v>
      </c>
      <c r="F2" s="53" t="s">
        <v>39</v>
      </c>
      <c r="G2" s="53" t="s">
        <v>39</v>
      </c>
      <c r="H2" s="53" t="s">
        <v>39</v>
      </c>
      <c r="I2" s="53" t="s">
        <v>39</v>
      </c>
      <c r="J2" s="53" t="s">
        <v>39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65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" si="1">SUM(D5:D6)</f>
        <v>3343.15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144963343.15000001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132328343.15000001</v>
      </c>
    </row>
    <row r="6" spans="1:59" ht="14.25" customHeight="1">
      <c r="A6" s="1" t="s">
        <v>13</v>
      </c>
      <c r="B6" s="5">
        <v>12635000</v>
      </c>
      <c r="C6" s="34">
        <v>0</v>
      </c>
      <c r="D6" s="34">
        <v>0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12635000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15883000</v>
      </c>
    </row>
    <row r="8" spans="1:59" ht="27" customHeight="1" thickBot="1">
      <c r="A8" s="14" t="s">
        <v>3</v>
      </c>
      <c r="B8" s="15">
        <f t="shared" ref="B8:C8" si="2">SUM(B3,B7)</f>
        <v>160843000</v>
      </c>
      <c r="C8" s="36">
        <f t="shared" si="2"/>
        <v>0</v>
      </c>
      <c r="D8" s="36">
        <f t="shared" ref="D8" si="3">SUM(D3,D7)</f>
        <v>3343.15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160846343.15000001</v>
      </c>
    </row>
    <row r="9" spans="1:59" ht="18" customHeight="1">
      <c r="A9" s="10" t="s">
        <v>4</v>
      </c>
      <c r="B9" s="11">
        <f t="shared" ref="B9:C9" si="4">SUM(B11:B12)</f>
        <v>158380000</v>
      </c>
      <c r="C9" s="37">
        <f t="shared" si="4"/>
        <v>0</v>
      </c>
      <c r="D9" s="37">
        <f t="shared" ref="D9" si="5">SUM(D11:D12)</f>
        <v>3343.15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158383343.15000001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136633343.15000001</v>
      </c>
    </row>
    <row r="12" spans="1:59" ht="14.25" customHeight="1">
      <c r="A12" s="1" t="s">
        <v>15</v>
      </c>
      <c r="B12" s="5">
        <v>21750000</v>
      </c>
      <c r="C12" s="34">
        <v>0</v>
      </c>
      <c r="D12" s="34">
        <v>0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21750000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2463000</v>
      </c>
    </row>
    <row r="14" spans="1:59" ht="27" customHeight="1" thickBot="1">
      <c r="A14" s="14" t="s">
        <v>3</v>
      </c>
      <c r="B14" s="15">
        <f t="shared" ref="B14:C14" si="6">SUM(B9,B13)</f>
        <v>160843000</v>
      </c>
      <c r="C14" s="36">
        <f t="shared" si="6"/>
        <v>0</v>
      </c>
      <c r="D14" s="36">
        <f t="shared" ref="D14" si="7">SUM(D9,D13)</f>
        <v>3343.15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160846343.15000001</v>
      </c>
    </row>
    <row r="15" spans="1:59" ht="18" customHeight="1">
      <c r="A15" s="12" t="s">
        <v>11</v>
      </c>
      <c r="B15" s="13">
        <f t="shared" ref="B15:C15" si="8">+B3-B9</f>
        <v>-13420000</v>
      </c>
      <c r="C15" s="38">
        <f t="shared" si="8"/>
        <v>0</v>
      </c>
      <c r="D15" s="38">
        <f t="shared" ref="D15" si="9">+D3-D9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-13420000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10">SUM(B19:B20)</f>
        <v>1010000</v>
      </c>
      <c r="C17" s="43">
        <f t="shared" si="10"/>
        <v>0</v>
      </c>
      <c r="D17" s="43">
        <f t="shared" ref="D17" si="11">SUM(D19:D20)</f>
        <v>0</v>
      </c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1010000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4">
      <c r="A19" s="7" t="s">
        <v>35</v>
      </c>
      <c r="B19" s="5">
        <v>610000</v>
      </c>
      <c r="C19" s="34">
        <v>0</v>
      </c>
      <c r="D19" s="34">
        <v>0</v>
      </c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610000</v>
      </c>
    </row>
    <row r="20" spans="1:59" ht="24">
      <c r="A20" s="7" t="s">
        <v>36</v>
      </c>
      <c r="B20" s="5">
        <v>400000</v>
      </c>
      <c r="C20" s="34">
        <v>0</v>
      </c>
      <c r="D20" s="34">
        <v>0</v>
      </c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400000</v>
      </c>
    </row>
    <row r="21" spans="1:59" ht="18" customHeight="1">
      <c r="A21" s="41" t="s">
        <v>7</v>
      </c>
      <c r="B21" s="42">
        <f t="shared" ref="B21:C21" si="12">SUM(B23:B23)</f>
        <v>400000</v>
      </c>
      <c r="C21" s="43">
        <f t="shared" si="12"/>
        <v>0</v>
      </c>
      <c r="D21" s="43">
        <f t="shared" ref="D21" si="13">SUM(D23:D23)</f>
        <v>0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400000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4">
      <c r="A23" s="7" t="s">
        <v>32</v>
      </c>
      <c r="B23" s="5">
        <v>400000</v>
      </c>
      <c r="C23" s="34">
        <v>0</v>
      </c>
      <c r="D23" s="34">
        <v>0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400000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52</v>
      </c>
      <c r="B3" s="56">
        <f>'Budżet 2022 - Dochody'!$C$5</f>
        <v>144963343.15000001</v>
      </c>
    </row>
    <row r="4" spans="1:2" ht="22.15" customHeight="1">
      <c r="A4" s="55" t="s">
        <v>53</v>
      </c>
      <c r="B4" s="56">
        <f>'Budżet 2022 - po zmianach'!$BG$3</f>
        <v>144963343.15000001</v>
      </c>
    </row>
    <row r="5" spans="1:2" ht="18" customHeight="1">
      <c r="A5" s="58" t="s">
        <v>54</v>
      </c>
      <c r="B5" s="59" t="str">
        <f>IF((B3-B4)=0,"OK","Błąd!")</f>
        <v>OK</v>
      </c>
    </row>
    <row r="7" spans="1:2" ht="22.15" customHeight="1">
      <c r="A7" s="55" t="s">
        <v>55</v>
      </c>
      <c r="B7" s="56">
        <f>'Budżet 2022 - Wydatki'!$C$5</f>
        <v>158383343.15000001</v>
      </c>
    </row>
    <row r="8" spans="1:2" ht="22.15" customHeight="1">
      <c r="A8" s="55" t="s">
        <v>56</v>
      </c>
      <c r="B8" s="56">
        <f>'Budżet 2022 - po zmianach'!$BG$9</f>
        <v>158383343.15000001</v>
      </c>
    </row>
    <row r="9" spans="1:2" ht="18" customHeight="1">
      <c r="A9" s="58" t="s">
        <v>54</v>
      </c>
      <c r="B9" s="59" t="str">
        <f>IF((B7-B8)=0,"OK","Błąd!")</f>
        <v>OK</v>
      </c>
    </row>
    <row r="11" spans="1:2" ht="22.15" customHeight="1">
      <c r="A11" s="55" t="s">
        <v>58</v>
      </c>
      <c r="B11" s="56">
        <f>'Budżet 2022 - Dochody'!$E$5</f>
        <v>21525820.149999999</v>
      </c>
    </row>
    <row r="12" spans="1:2" ht="22.15" customHeight="1">
      <c r="A12" s="55" t="s">
        <v>59</v>
      </c>
      <c r="B12" s="56">
        <f>'Budżet 2022 - Wydatki'!$E$5</f>
        <v>21525820.149999999</v>
      </c>
    </row>
    <row r="13" spans="1:2" ht="18" customHeight="1">
      <c r="A13" s="58" t="s">
        <v>54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2022-02-18T13:20:04Z</dcterms:modified>
  <cp:category>Budżet 2022</cp:category>
</cp:coreProperties>
</file>