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2\"/>
    </mc:Choice>
  </mc:AlternateContent>
  <xr:revisionPtr revIDLastSave="0" documentId="13_ncr:1_{F6ADE5D1-58F2-4527-82A5-47D646C6B8A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RT" sheetId="2" r:id="rId1"/>
    <sheet name="Budżet 2022 - Dochody" sheetId="3" r:id="rId2"/>
    <sheet name="Budżet 2022 - Wydatki" sheetId="4" r:id="rId3"/>
    <sheet name="Budżet 2022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P21" i="1" l="1"/>
  <c r="AP17" i="1"/>
  <c r="AP9" i="1"/>
  <c r="AP14" i="1" s="1"/>
  <c r="AP3" i="1"/>
  <c r="C46" i="4"/>
  <c r="C36" i="3"/>
  <c r="AO21" i="1"/>
  <c r="AO17" i="1"/>
  <c r="AO9" i="1"/>
  <c r="AO14" i="1" s="1"/>
  <c r="AO8" i="1"/>
  <c r="AO3" i="1"/>
  <c r="AO15" i="1" s="1"/>
  <c r="C45" i="4"/>
  <c r="AN21" i="1"/>
  <c r="AN17" i="1"/>
  <c r="AN9" i="1"/>
  <c r="AN14" i="1" s="1"/>
  <c r="AN3" i="1"/>
  <c r="C44" i="4"/>
  <c r="C35" i="3"/>
  <c r="AM21" i="1"/>
  <c r="AM17" i="1"/>
  <c r="AM9" i="1"/>
  <c r="AM14" i="1" s="1"/>
  <c r="AM3" i="1"/>
  <c r="C43" i="4"/>
  <c r="C34" i="3"/>
  <c r="AL21" i="1"/>
  <c r="AL17" i="1"/>
  <c r="AL9" i="1"/>
  <c r="AL14" i="1" s="1"/>
  <c r="AL3" i="1"/>
  <c r="C33" i="3"/>
  <c r="C42" i="4"/>
  <c r="AK21" i="1"/>
  <c r="AK17" i="1"/>
  <c r="AK9" i="1"/>
  <c r="AK14" i="1" s="1"/>
  <c r="AK8" i="1"/>
  <c r="AK3" i="1"/>
  <c r="AK15" i="1" s="1"/>
  <c r="C41" i="4"/>
  <c r="AJ21" i="1"/>
  <c r="AJ17" i="1"/>
  <c r="AJ9" i="1"/>
  <c r="AJ14" i="1" s="1"/>
  <c r="AJ3" i="1"/>
  <c r="AJ8" i="1" s="1"/>
  <c r="C40" i="4"/>
  <c r="C32" i="3"/>
  <c r="AI21" i="1"/>
  <c r="AI17" i="1"/>
  <c r="AI9" i="1"/>
  <c r="AI14" i="1" s="1"/>
  <c r="AI3" i="1"/>
  <c r="C39" i="4"/>
  <c r="C31" i="3"/>
  <c r="AH21" i="1"/>
  <c r="AH17" i="1"/>
  <c r="AH9" i="1"/>
  <c r="AH14" i="1" s="1"/>
  <c r="AH3" i="1"/>
  <c r="C38" i="4"/>
  <c r="C30" i="3"/>
  <c r="AG21" i="1"/>
  <c r="AG17" i="1"/>
  <c r="AG9" i="1"/>
  <c r="AG14" i="1" s="1"/>
  <c r="AG3" i="1"/>
  <c r="AG8" i="1" s="1"/>
  <c r="C37" i="4"/>
  <c r="C29" i="3"/>
  <c r="AF21" i="1"/>
  <c r="AF17" i="1"/>
  <c r="AF9" i="1"/>
  <c r="AF14" i="1" s="1"/>
  <c r="AF3" i="1"/>
  <c r="AF8" i="1" s="1"/>
  <c r="C36" i="4"/>
  <c r="C28" i="3"/>
  <c r="AE21" i="1"/>
  <c r="AE17" i="1"/>
  <c r="AE9" i="1"/>
  <c r="AE14" i="1" s="1"/>
  <c r="AE3" i="1"/>
  <c r="AE8" i="1" s="1"/>
  <c r="C35" i="4"/>
  <c r="AD21" i="1"/>
  <c r="AD17" i="1"/>
  <c r="AD14" i="1"/>
  <c r="AD9" i="1"/>
  <c r="AD3" i="1"/>
  <c r="C34" i="4"/>
  <c r="C27" i="3"/>
  <c r="AC21" i="1"/>
  <c r="AC17" i="1"/>
  <c r="AC9" i="1"/>
  <c r="AC14" i="1" s="1"/>
  <c r="AC3" i="1"/>
  <c r="AC15" i="1" s="1"/>
  <c r="C33" i="4"/>
  <c r="C26" i="3"/>
  <c r="AB21" i="1"/>
  <c r="AB17" i="1"/>
  <c r="AB14" i="1"/>
  <c r="AB9" i="1"/>
  <c r="AB3" i="1"/>
  <c r="C32" i="4"/>
  <c r="C25" i="3"/>
  <c r="AA21" i="1"/>
  <c r="AA17" i="1"/>
  <c r="AA9" i="1"/>
  <c r="AA14" i="1" s="1"/>
  <c r="AA8" i="1"/>
  <c r="AA3" i="1"/>
  <c r="C31" i="4"/>
  <c r="C24" i="3"/>
  <c r="Z21" i="1"/>
  <c r="Z17" i="1"/>
  <c r="Z9" i="1"/>
  <c r="Z14" i="1" s="1"/>
  <c r="Z8" i="1"/>
  <c r="Z3" i="1"/>
  <c r="C30" i="4"/>
  <c r="C23" i="3"/>
  <c r="Y21" i="1"/>
  <c r="Y17" i="1"/>
  <c r="Y9" i="1"/>
  <c r="Y14" i="1" s="1"/>
  <c r="Y3" i="1"/>
  <c r="Y8" i="1" s="1"/>
  <c r="C29" i="4"/>
  <c r="C22" i="3"/>
  <c r="X21" i="1"/>
  <c r="X17" i="1"/>
  <c r="X9" i="1"/>
  <c r="X14" i="1" s="1"/>
  <c r="X3" i="1"/>
  <c r="C28" i="4"/>
  <c r="C21" i="3"/>
  <c r="W21" i="1"/>
  <c r="W17" i="1"/>
  <c r="W9" i="1"/>
  <c r="W14" i="1" s="1"/>
  <c r="W3" i="1"/>
  <c r="W15" i="1" s="1"/>
  <c r="C27" i="4"/>
  <c r="C20" i="3"/>
  <c r="V21" i="1"/>
  <c r="V17" i="1"/>
  <c r="V9" i="1"/>
  <c r="V3" i="1"/>
  <c r="V8" i="1" s="1"/>
  <c r="C26" i="4"/>
  <c r="C19" i="3"/>
  <c r="U21" i="1"/>
  <c r="U17" i="1"/>
  <c r="U9" i="1"/>
  <c r="U14" i="1" s="1"/>
  <c r="U3" i="1"/>
  <c r="U15" i="1" s="1"/>
  <c r="C25" i="4"/>
  <c r="T21" i="1"/>
  <c r="T17" i="1"/>
  <c r="T9" i="1"/>
  <c r="T14" i="1" s="1"/>
  <c r="T3" i="1"/>
  <c r="T8" i="1" s="1"/>
  <c r="C24" i="4"/>
  <c r="C18" i="3"/>
  <c r="S21" i="1"/>
  <c r="S17" i="1"/>
  <c r="S9" i="1"/>
  <c r="S14" i="1" s="1"/>
  <c r="S3" i="1"/>
  <c r="S15" i="1" s="1"/>
  <c r="C23" i="4"/>
  <c r="R21" i="1"/>
  <c r="R17" i="1"/>
  <c r="R9" i="1"/>
  <c r="R14" i="1" s="1"/>
  <c r="R3" i="1"/>
  <c r="R15" i="1" s="1"/>
  <c r="C22" i="4"/>
  <c r="C17" i="3"/>
  <c r="Q21" i="1"/>
  <c r="Q17" i="1"/>
  <c r="Q9" i="1"/>
  <c r="Q14" i="1" s="1"/>
  <c r="Q3" i="1"/>
  <c r="Q8" i="1" s="1"/>
  <c r="C21" i="4"/>
  <c r="C16" i="3"/>
  <c r="P21" i="1"/>
  <c r="P17" i="1"/>
  <c r="P9" i="1"/>
  <c r="P14" i="1" s="1"/>
  <c r="P3" i="1"/>
  <c r="P8" i="1" s="1"/>
  <c r="C20" i="4"/>
  <c r="C15" i="3"/>
  <c r="O21" i="1"/>
  <c r="O17" i="1"/>
  <c r="O9" i="1"/>
  <c r="O14" i="1" s="1"/>
  <c r="O3" i="1"/>
  <c r="O8" i="1" s="1"/>
  <c r="C19" i="4"/>
  <c r="C14" i="3"/>
  <c r="N21" i="1"/>
  <c r="N17" i="1"/>
  <c r="N9" i="1"/>
  <c r="N14" i="1" s="1"/>
  <c r="N3" i="1"/>
  <c r="N8" i="1" s="1"/>
  <c r="C18" i="4"/>
  <c r="C13" i="3"/>
  <c r="M21" i="1"/>
  <c r="M17" i="1"/>
  <c r="M9" i="1"/>
  <c r="M15" i="1" s="1"/>
  <c r="M8" i="1"/>
  <c r="M3" i="1"/>
  <c r="C17" i="4"/>
  <c r="L21" i="1"/>
  <c r="L17" i="1"/>
  <c r="L9" i="1"/>
  <c r="L14" i="1" s="1"/>
  <c r="L3" i="1"/>
  <c r="L8" i="1" s="1"/>
  <c r="C16" i="4"/>
  <c r="C12" i="3"/>
  <c r="K21" i="1"/>
  <c r="K17" i="1"/>
  <c r="K9" i="1"/>
  <c r="K14" i="1" s="1"/>
  <c r="K8" i="1"/>
  <c r="K3" i="1"/>
  <c r="C15" i="4"/>
  <c r="J21" i="1"/>
  <c r="J17" i="1"/>
  <c r="J14" i="1"/>
  <c r="J9" i="1"/>
  <c r="J3" i="1"/>
  <c r="C14" i="4"/>
  <c r="C11" i="3"/>
  <c r="C13" i="4"/>
  <c r="C10" i="3"/>
  <c r="I21" i="1"/>
  <c r="I17" i="1"/>
  <c r="I9" i="1"/>
  <c r="I14" i="1" s="1"/>
  <c r="I3" i="1"/>
  <c r="H21" i="1"/>
  <c r="H17" i="1"/>
  <c r="H9" i="1"/>
  <c r="H15" i="1" s="1"/>
  <c r="H8" i="1"/>
  <c r="H3" i="1"/>
  <c r="C12" i="4"/>
  <c r="C9" i="3"/>
  <c r="G21" i="1"/>
  <c r="G17" i="1"/>
  <c r="G15" i="1"/>
  <c r="G14" i="1"/>
  <c r="G9" i="1"/>
  <c r="G8" i="1"/>
  <c r="G3" i="1"/>
  <c r="C11" i="4"/>
  <c r="F21" i="1"/>
  <c r="F17" i="1"/>
  <c r="F9" i="1"/>
  <c r="F14" i="1" s="1"/>
  <c r="F3" i="1"/>
  <c r="C10" i="4"/>
  <c r="E21" i="1"/>
  <c r="E17" i="1"/>
  <c r="E9" i="1"/>
  <c r="E14" i="1" s="1"/>
  <c r="E8" i="1"/>
  <c r="E3" i="1"/>
  <c r="E15" i="1" s="1"/>
  <c r="C9" i="4"/>
  <c r="D21" i="1"/>
  <c r="D17" i="1"/>
  <c r="D9" i="1"/>
  <c r="D14" i="1" s="1"/>
  <c r="D8" i="1"/>
  <c r="D3" i="1"/>
  <c r="F5" i="4"/>
  <c r="E5" i="4"/>
  <c r="B12" i="5" s="1"/>
  <c r="D5" i="4"/>
  <c r="F5" i="3"/>
  <c r="E5" i="3"/>
  <c r="B11" i="5" s="1"/>
  <c r="D5" i="3"/>
  <c r="AP15" i="1" l="1"/>
  <c r="AP8" i="1"/>
  <c r="AN15" i="1"/>
  <c r="AN8" i="1"/>
  <c r="AM15" i="1"/>
  <c r="AM8" i="1"/>
  <c r="AL15" i="1"/>
  <c r="AL8" i="1"/>
  <c r="AJ15" i="1"/>
  <c r="AI15" i="1"/>
  <c r="AI8" i="1"/>
  <c r="AH15" i="1"/>
  <c r="AH8" i="1"/>
  <c r="AG15" i="1"/>
  <c r="AF15" i="1"/>
  <c r="AE15" i="1"/>
  <c r="AD15" i="1"/>
  <c r="AD8" i="1"/>
  <c r="AC8" i="1"/>
  <c r="AB15" i="1"/>
  <c r="AB8" i="1"/>
  <c r="AA15" i="1"/>
  <c r="Z15" i="1"/>
  <c r="Y15" i="1"/>
  <c r="X15" i="1"/>
  <c r="X8" i="1"/>
  <c r="W8" i="1"/>
  <c r="V15" i="1"/>
  <c r="V14" i="1"/>
  <c r="U8" i="1"/>
  <c r="T15" i="1"/>
  <c r="S8" i="1"/>
  <c r="R8" i="1"/>
  <c r="Q15" i="1"/>
  <c r="P15" i="1"/>
  <c r="O15" i="1"/>
  <c r="N15" i="1"/>
  <c r="M14" i="1"/>
  <c r="L15" i="1"/>
  <c r="K15" i="1"/>
  <c r="J15" i="1"/>
  <c r="J8" i="1"/>
  <c r="I15" i="1"/>
  <c r="I8" i="1"/>
  <c r="H14" i="1"/>
  <c r="F15" i="1"/>
  <c r="F8" i="1"/>
  <c r="D15" i="1"/>
  <c r="B13" i="5"/>
  <c r="C8" i="3"/>
  <c r="C8" i="4" l="1"/>
  <c r="C7" i="3" l="1"/>
  <c r="C21" i="1" l="1"/>
  <c r="C17" i="1"/>
  <c r="C9" i="1"/>
  <c r="C14" i="1" s="1"/>
  <c r="C3" i="1"/>
  <c r="C8" i="1" s="1"/>
  <c r="C7" i="4"/>
  <c r="C6" i="4"/>
  <c r="BG23" i="1"/>
  <c r="C6" i="3"/>
  <c r="C5" i="3" s="1"/>
  <c r="B3" i="5" s="1"/>
  <c r="BG20" i="1"/>
  <c r="BG19" i="1"/>
  <c r="BG13" i="1"/>
  <c r="BG12" i="1"/>
  <c r="BG11" i="1"/>
  <c r="BG7" i="1"/>
  <c r="BG6" i="1"/>
  <c r="BG5" i="1"/>
  <c r="B9" i="1"/>
  <c r="B14" i="1" s="1"/>
  <c r="B3" i="1"/>
  <c r="B8" i="1" s="1"/>
  <c r="B21" i="1"/>
  <c r="B17" i="1"/>
  <c r="C5" i="4" l="1"/>
  <c r="B7" i="5" s="1"/>
  <c r="BG3" i="1"/>
  <c r="C15" i="1"/>
  <c r="BG21" i="1"/>
  <c r="BG9" i="1"/>
  <c r="BG17" i="1"/>
  <c r="B15" i="1"/>
  <c r="B4" i="5" l="1"/>
  <c r="B5" i="5" s="1"/>
  <c r="BG14" i="1"/>
  <c r="B8" i="5"/>
  <c r="B9" i="5" s="1"/>
  <c r="BG8" i="1"/>
  <c r="BG15" i="1"/>
</calcChain>
</file>

<file path=xl/sharedStrings.xml><?xml version="1.0" encoding="utf-8"?>
<sst xmlns="http://schemas.openxmlformats.org/spreadsheetml/2006/main" count="201" uniqueCount="140">
  <si>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</si>
  <si>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</si>
  <si>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</si>
  <si>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</si>
  <si>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</si>
  <si>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</si>
  <si>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</si>
  <si>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</si>
  <si>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</si>
  <si>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</si>
  <si>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</si>
  <si>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</si>
  <si>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</si>
  <si>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</si>
  <si>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</si>
  <si>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</si>
  <si>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</si>
  <si>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</si>
  <si>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</si>
  <si>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</si>
  <si>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</si>
  <si>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</si>
  <si>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</si>
  <si>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</si>
  <si>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</si>
  <si>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</si>
  <si>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</si>
  <si>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</si>
  <si>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</si>
  <si>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</si>
  <si>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</si>
  <si>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</si>
  <si>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</si>
  <si>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</si>
  <si>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</si>
  <si>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</si>
  <si>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</si>
  <si>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</si>
  <si>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</si>
  <si>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</si>
  <si>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</si>
  <si>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</si>
  <si>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</si>
  <si>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</si>
  <si>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2022 :: rejestr zmian</t>
  </si>
  <si>
    <t>Uchwała Nr XLVI/381/2021 Rady Miejskiej w Strzelcach Opolskich z dnia 22 grudnia 2021 r.</t>
  </si>
  <si>
    <t>w sprawie uchwały budżetowej gminy Strzelce Opolskie na 2022 rok z późn. zm.</t>
  </si>
  <si>
    <t>#b22 #budzetso2022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</si>
  <si>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2022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</si>
  <si>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XLVI/381/2021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</si>
  <si>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</si>
  <si>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</si>
  <si>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</si>
  <si>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</si>
  <si>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</si>
  <si>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2022</t>
    </r>
    <r>
      <rPr>
        <b/>
        <sz val="10"/>
        <color indexed="12"/>
        <rFont val="Arial"/>
        <family val="2"/>
        <charset val="238"/>
      </rPr>
      <t xml:space="preserve"> ROKU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</si>
  <si>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</si>
  <si>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</si>
  <si>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na 2022 rok
wg URMSO
Nr XLVI/381/2021
z dnia 22.12.2021 r.</t>
  </si>
  <si>
    <t>Zarządzenie
Nr 8/2022</t>
  </si>
  <si>
    <t>Zarządzenie
Nr 19/2022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</si>
  <si>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/2022
BSO
z dnia 13.01.2022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WYS:20220218
UPO:20220218</t>
    </r>
  </si>
  <si>
    <t>Zarządzenie
Nr 32/2022</t>
  </si>
  <si>
    <t>Zarządzenie
Nr 34/2022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</si>
  <si>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/2022
BSO
z dnia 27.01.2022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WYS:20220227
UPO:20220227</t>
    </r>
  </si>
  <si>
    <r>
      <t xml:space="preserve">URMSO
Nr XLIX/396/2022
z dnia
23.02.2021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</si>
  <si>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43/2022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</si>
  <si>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32</t>
    </r>
    <r>
      <rPr>
        <b/>
        <sz val="11"/>
        <color indexed="8"/>
        <rFont val="Czcionka tekstu podstawowego"/>
        <charset val="238"/>
      </rPr>
      <t xml:space="preserve">/2022
BSO
z dnia 18.02.2022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WYS:20220307
UPO:20220307</t>
    </r>
  </si>
  <si>
    <t>Zarządzenie
Nr 52/2022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</si>
  <si>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43</t>
    </r>
    <r>
      <rPr>
        <b/>
        <sz val="11"/>
        <color indexed="8"/>
        <rFont val="Czcionka tekstu podstawowego"/>
        <charset val="238"/>
      </rPr>
      <t xml:space="preserve">/2022
BSO
z dnia 1.03.2022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WYS:20220316
UPO:20220316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</si>
  <si>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/2022
BSO
z dnia 17.03.2022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WYS:20220405
UPO:20220405</t>
    </r>
  </si>
  <si>
    <r>
      <t xml:space="preserve">URMSO
Nr L/408/2022
z dnia
30.03.2021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rFont val="Czcionka tekstu podstawowego"/>
        <charset val="238"/>
      </rPr>
      <t>]</t>
    </r>
  </si>
  <si>
    <t>Zarządzenie
Nr 58/2022</t>
  </si>
  <si>
    <t>Zarządzenie
Nr 59/2022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</si>
  <si>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/2022
BSO
z dnia 31.03.2022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WYS:20220411
UPO:20220411</t>
    </r>
  </si>
  <si>
    <t>Zarządzenie
Nr 60/2022</t>
  </si>
  <si>
    <t>Zarządzenie
Nr 63/2022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</si>
  <si>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63</t>
    </r>
    <r>
      <rPr>
        <b/>
        <sz val="11"/>
        <color indexed="8"/>
        <rFont val="Czcionka tekstu podstawowego"/>
        <charset val="238"/>
      </rPr>
      <t xml:space="preserve">/2022
BSO
z dnia 5.04.2022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WYS:20220420
UPO:20220420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</si>
  <si>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60</t>
    </r>
    <r>
      <rPr>
        <b/>
        <sz val="11"/>
        <color indexed="8"/>
        <rFont val="Czcionka tekstu podstawowego"/>
        <charset val="238"/>
      </rPr>
      <t xml:space="preserve">/2022
BSO
z dnia 31.03.2022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WYS:20220419
UPO:20220419</t>
    </r>
  </si>
  <si>
    <t>Zarządzenie
Nr 69/2022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</si>
  <si>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69</t>
    </r>
    <r>
      <rPr>
        <b/>
        <sz val="11"/>
        <color indexed="8"/>
        <rFont val="Czcionka tekstu podstawowego"/>
        <charset val="238"/>
      </rPr>
      <t xml:space="preserve">/2022
BSO
z dnia 14.04.2022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WYS:20220511
UPO:20220511</t>
    </r>
  </si>
  <si>
    <t>Zarządzenie
Nr 70/2022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</si>
  <si>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70</t>
    </r>
    <r>
      <rPr>
        <b/>
        <sz val="11"/>
        <color indexed="8"/>
        <rFont val="Czcionka tekstu podstawowego"/>
        <charset val="238"/>
      </rPr>
      <t xml:space="preserve">/2022
BSO
z dnia 19.04.2022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WYS:20220516
UPO:20220516</t>
    </r>
  </si>
  <si>
    <t>Zarządzenie
Nr 76/2022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</si>
  <si>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76</t>
    </r>
    <r>
      <rPr>
        <b/>
        <sz val="11"/>
        <color indexed="8"/>
        <rFont val="Czcionka tekstu podstawowego"/>
        <charset val="238"/>
      </rPr>
      <t xml:space="preserve">/2022
BSO
z dnia 21.04.2022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WYS:20220516
UPO:20220516</t>
    </r>
  </si>
  <si>
    <t>Zarządzenie
Nr 78/2022</t>
  </si>
  <si>
    <t>Zarządzenie
Nr 79/2022</t>
  </si>
  <si>
    <t>Zarządzenie
Nr 86/2022</t>
  </si>
  <si>
    <t>Zarządzenie
Nr 87/2022</t>
  </si>
  <si>
    <t>Zarządzenie
Nr 89/2022</t>
  </si>
  <si>
    <t>Zarządzenie
Nr 90/2022</t>
  </si>
  <si>
    <t>Zarządzenie
Nr 106/2022</t>
  </si>
  <si>
    <t>Zarządzenie
Nr 107/2022</t>
  </si>
  <si>
    <r>
      <t xml:space="preserve">URMSO
Nr LII/423/2022
z dnia
25.05.2021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</si>
  <si>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/2022
BSO
z dnia 26.04.2022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WYS:20220603
UPO:20220603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</si>
  <si>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78</t>
    </r>
    <r>
      <rPr>
        <b/>
        <sz val="11"/>
        <color indexed="8"/>
        <rFont val="Czcionka tekstu podstawowego"/>
        <charset val="238"/>
      </rPr>
      <t xml:space="preserve">/2022
BSO
z dnia 26.04.2022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WYS:20220525
UPO:20220525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</si>
  <si>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86</t>
    </r>
    <r>
      <rPr>
        <b/>
        <sz val="11"/>
        <color indexed="8"/>
        <rFont val="Czcionka tekstu podstawowego"/>
        <charset val="238"/>
      </rPr>
      <t xml:space="preserve">/2022
BSO
z dnia 6.05.2022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WYS:20220615
UPO:20220615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</si>
  <si>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87</t>
    </r>
    <r>
      <rPr>
        <b/>
        <sz val="11"/>
        <color indexed="8"/>
        <rFont val="Czcionka tekstu podstawowego"/>
        <charset val="238"/>
      </rPr>
      <t xml:space="preserve">/2022
BSO
z dnia 9.05.2022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WYS:20220623
UPO:20220623</t>
    </r>
  </si>
  <si>
    <t>Zarządzenie
Nr 109/2022</t>
  </si>
  <si>
    <t>Zarządzenie
Nr 110/2022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</si>
  <si>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110</t>
    </r>
    <r>
      <rPr>
        <b/>
        <sz val="11"/>
        <color indexed="8"/>
        <rFont val="Czcionka tekstu podstawowego"/>
        <charset val="238"/>
      </rPr>
      <t xml:space="preserve">/2022
BSO
z dnia 26.05.2022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WYS:202205??
UPO:202205??</t>
    </r>
  </si>
  <si>
    <t>Zarządzenie
Nr 116/2022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</si>
  <si>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116</t>
    </r>
    <r>
      <rPr>
        <b/>
        <sz val="11"/>
        <color indexed="8"/>
        <rFont val="Czcionka tekstu podstawowego"/>
        <charset val="238"/>
      </rPr>
      <t xml:space="preserve">/2022
BSO
z dnia 27.05.2022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WYS:202205??
UPO:202205??</t>
    </r>
  </si>
  <si>
    <t>Zarządzenie
Nr 117/2022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</si>
  <si>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117</t>
    </r>
    <r>
      <rPr>
        <b/>
        <sz val="11"/>
        <color indexed="8"/>
        <rFont val="Czcionka tekstu podstawowego"/>
        <charset val="238"/>
      </rPr>
      <t xml:space="preserve">/2022
BSO
z dnia 1.06.2022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WYS:202206??
UPO:202206??</t>
    </r>
  </si>
  <si>
    <t>Zarządzenie
Nr 118/2022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</si>
  <si>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/2022
BSO
z dnia 6.06.2022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WYS:202206??
UPO:202206??</t>
    </r>
  </si>
  <si>
    <t>Zarządzenie
Nr 127/2022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</si>
  <si>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127</t>
    </r>
    <r>
      <rPr>
        <b/>
        <sz val="11"/>
        <color indexed="8"/>
        <rFont val="Czcionka tekstu podstawowego"/>
        <charset val="238"/>
      </rPr>
      <t xml:space="preserve">/2022
BSO
z dnia 14.06.2022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WYS:202206??
UPO:202206??</t>
    </r>
  </si>
  <si>
    <t>Zarządzenie
Nr 128/2022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</si>
  <si>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128</t>
    </r>
    <r>
      <rPr>
        <b/>
        <sz val="11"/>
        <color indexed="8"/>
        <rFont val="Czcionka tekstu podstawowego"/>
        <charset val="238"/>
      </rPr>
      <t xml:space="preserve">/2022
BSO
z dnia 17.06.2022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WYS:202206??
UPO:202206??</t>
    </r>
  </si>
  <si>
    <t>Zarządzenie
Nr 129/2022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</si>
  <si>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129</t>
    </r>
    <r>
      <rPr>
        <b/>
        <sz val="11"/>
        <color indexed="8"/>
        <rFont val="Czcionka tekstu podstawowego"/>
        <charset val="238"/>
      </rPr>
      <t xml:space="preserve">/2022
BSO
z dnia 20.06.2022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WYS:202206??
UPO:202206??</t>
    </r>
  </si>
  <si>
    <t>Zarządzenie
Nr 130/2022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</si>
  <si>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130</t>
    </r>
    <r>
      <rPr>
        <b/>
        <sz val="11"/>
        <color indexed="8"/>
        <rFont val="Czcionka tekstu podstawowego"/>
        <charset val="238"/>
      </rPr>
      <t xml:space="preserve">/2022
BSO
z dnia 23.06.2022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WYS:202206??
UPO:202206??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</si>
  <si>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/2022
BSO
z dnia 10.05.2022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WYS:20220627
UPO:20220627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</si>
  <si>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/2022
BSO
z dnia 11.05.2022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WYS:20220723
UPO:20220723</t>
    </r>
  </si>
  <si>
    <t>Zarządzenie
Nr 138/2022</t>
  </si>
  <si>
    <r>
      <t xml:space="preserve">URMSO
Nr LIII/428/2022
z dnia
29.06.2021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rFont val="Czcionka tekstu podstawowego"/>
        <charset val="238"/>
      </rPr>
      <t>]</t>
    </r>
  </si>
  <si>
    <t>Zarządzenie
Nr 139/2022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</si>
  <si>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139</t>
    </r>
    <r>
      <rPr>
        <b/>
        <sz val="11"/>
        <color indexed="8"/>
        <rFont val="Czcionka tekstu podstawowego"/>
        <charset val="238"/>
      </rPr>
      <t xml:space="preserve">/2022
BSO
z dnia 30.06.2022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WYS:202206??
UPO:202206??</t>
    </r>
  </si>
  <si>
    <t>Zarządzenie
Nr 140/2022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</si>
  <si>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140</t>
    </r>
    <r>
      <rPr>
        <b/>
        <sz val="11"/>
        <color indexed="8"/>
        <rFont val="Czcionka tekstu podstawowego"/>
        <charset val="238"/>
      </rPr>
      <t xml:space="preserve">/2022
BSO
z dnia 30.06.2022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WYS:202206??
UPO:202206??</t>
    </r>
  </si>
  <si>
    <t>Zarządzenie
Nr 141/2022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</si>
  <si>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141</t>
    </r>
    <r>
      <rPr>
        <b/>
        <sz val="11"/>
        <color indexed="8"/>
        <rFont val="Czcionka tekstu podstawowego"/>
        <charset val="238"/>
      </rPr>
      <t xml:space="preserve">/2022
BSO
z dnia 6.07.2022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WYS:202207??
UPO:202207??</t>
    </r>
  </si>
  <si>
    <t>Zarządzenie
Nr 145/2022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</si>
  <si>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/2022
BSO
z dnia 8.07.2022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WYS:202207??
UPO:202207??</t>
    </r>
  </si>
  <si>
    <t>Zarządzenie
Nr 150/2022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</si>
  <si>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150</t>
    </r>
    <r>
      <rPr>
        <b/>
        <sz val="11"/>
        <color indexed="8"/>
        <rFont val="Czcionka tekstu podstawowego"/>
        <charset val="238"/>
      </rPr>
      <t xml:space="preserve">/2022
BSO
z dnia 18.07.2022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WYS:202207??
UPO:202207??</t>
    </r>
  </si>
  <si>
    <t>Zarządzenie
Nr 151/2022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</si>
  <si>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151</t>
    </r>
    <r>
      <rPr>
        <b/>
        <sz val="11"/>
        <color indexed="8"/>
        <rFont val="Czcionka tekstu podstawowego"/>
        <charset val="238"/>
      </rPr>
      <t xml:space="preserve">/2022
BSO
z dnia 18.07.2022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WYS:202207??
UPO:202207??</t>
    </r>
  </si>
  <si>
    <t>Zarządzenie
Nr 152/2022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</si>
  <si>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152</t>
    </r>
    <r>
      <rPr>
        <b/>
        <sz val="11"/>
        <color indexed="8"/>
        <rFont val="Czcionka tekstu podstawowego"/>
        <charset val="238"/>
      </rPr>
      <t xml:space="preserve">/2022
BSO
z dnia 20.07.2022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WYS:202207??
UPO:202207??</t>
    </r>
  </si>
  <si>
    <t>Zarządzenie
Nr 153/2022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</si>
  <si>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153</t>
    </r>
    <r>
      <rPr>
        <b/>
        <sz val="11"/>
        <color indexed="8"/>
        <rFont val="Czcionka tekstu podstawowego"/>
        <charset val="238"/>
      </rPr>
      <t xml:space="preserve">/2022
BSO
z dnia 22.07.2022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WYS:202207??
UPO:202207??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</si>
  <si>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106</t>
    </r>
    <r>
      <rPr>
        <b/>
        <sz val="11"/>
        <color indexed="8"/>
        <rFont val="Czcionka tekstu podstawowego"/>
        <charset val="238"/>
      </rPr>
      <t xml:space="preserve">/2022
BSO
z dnia 20.05.2022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WYS:20220729
UPO:20220729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</si>
  <si>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107</t>
    </r>
    <r>
      <rPr>
        <b/>
        <sz val="11"/>
        <color indexed="8"/>
        <rFont val="Czcionka tekstu podstawowego"/>
        <charset val="238"/>
      </rPr>
      <t xml:space="preserve">/2022
BSO
z dnia 20.05.2022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WYS:20220804
UPO:20220804</t>
    </r>
  </si>
  <si>
    <r>
      <t xml:space="preserve">URMSO
Nr LIV/445/2022
z dnia
27.07.2021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rFont val="Czcionka tekstu podstawowego"/>
        <charset val="238"/>
      </rPr>
      <t>]</t>
    </r>
  </si>
  <si>
    <t>Zarządzenie
Nr 159/2022</t>
  </si>
  <si>
    <r>
      <t xml:space="preserve">Budżet na </t>
    </r>
    <r>
      <rPr>
        <b/>
        <sz val="11"/>
        <color rgb="FFFF0000"/>
        <rFont val="Czcionka tekstu podstawowego"/>
        <charset val="238"/>
      </rPr>
      <t>2022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28.07.2022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</si>
</sst>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9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3.2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6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64" t="s">
        <v>26</v>
      </c>
      <c r="B2" s="64" t="s">
        <v>25</v>
      </c>
      <c r="C2" s="65" t="s">
        <v>24</v>
      </c>
      <c r="D2" s="66" t="s">
        <v>28</v>
      </c>
      <c r="E2" s="67"/>
      <c r="F2" s="68"/>
    </row>
    <row r="3" spans="1:6" s="20" customFormat="1" ht="38.25" customHeight="1">
      <c r="A3" s="64"/>
      <c r="B3" s="64"/>
      <c r="C3" s="65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155971023.00000003</v>
      </c>
      <c r="D5" s="21">
        <f>SUM(D6:D100)</f>
        <v>132474885.39000002</v>
      </c>
      <c r="E5" s="21">
        <f>SUM(E6:E100)</f>
        <v>23419137.609999999</v>
      </c>
      <c r="F5" s="21">
        <f>SUM(F6:F100)</f>
        <v>77000</v>
      </c>
    </row>
    <row r="6" spans="1:6" s="17" customFormat="1" ht="26.4">
      <c r="A6" s="33" t="s">
        <v>49</v>
      </c>
      <c r="B6" s="54">
        <v>44552</v>
      </c>
      <c r="C6" s="19">
        <f t="shared" ref="C6:C7" si="0">SUM(D6:F6)</f>
        <v>144960000</v>
      </c>
      <c r="D6" s="18">
        <v>123407523</v>
      </c>
      <c r="E6" s="18">
        <v>21522477</v>
      </c>
      <c r="F6" s="18">
        <v>30000</v>
      </c>
    </row>
    <row r="7" spans="1:6" s="17" customFormat="1" ht="26.4">
      <c r="A7" s="33" t="s">
        <v>60</v>
      </c>
      <c r="B7" s="54">
        <v>44588</v>
      </c>
      <c r="C7" s="19">
        <f t="shared" si="0"/>
        <v>3343.15</v>
      </c>
      <c r="D7" s="18">
        <v>0</v>
      </c>
      <c r="E7" s="18">
        <v>3343.15</v>
      </c>
      <c r="F7" s="18">
        <v>0</v>
      </c>
    </row>
    <row r="8" spans="1:6" ht="26.4">
      <c r="A8" s="33" t="s">
        <v>63</v>
      </c>
      <c r="B8" s="54">
        <v>44616</v>
      </c>
      <c r="C8" s="19">
        <f t="shared" ref="C8" si="1">SUM(D8:F8)</f>
        <v>364075.59</v>
      </c>
      <c r="D8" s="18">
        <v>364075.59</v>
      </c>
      <c r="E8" s="18">
        <v>0</v>
      </c>
      <c r="F8" s="18">
        <v>0</v>
      </c>
    </row>
    <row r="9" spans="1:6" ht="26.4">
      <c r="A9" s="33" t="s">
        <v>68</v>
      </c>
      <c r="B9" s="54">
        <v>44637</v>
      </c>
      <c r="C9" s="19">
        <f t="shared" ref="C9" si="2">SUM(D9:F9)</f>
        <v>203864.71</v>
      </c>
      <c r="D9" s="18">
        <v>0</v>
      </c>
      <c r="E9" s="18">
        <v>156864.71</v>
      </c>
      <c r="F9" s="18">
        <v>47000</v>
      </c>
    </row>
    <row r="10" spans="1:6" ht="26.4">
      <c r="A10" s="33" t="s">
        <v>72</v>
      </c>
      <c r="B10" s="54">
        <v>44651</v>
      </c>
      <c r="C10" s="19">
        <f t="shared" ref="C10" si="3">SUM(D10:F10)</f>
        <v>258620</v>
      </c>
      <c r="D10" s="18">
        <v>258620</v>
      </c>
      <c r="E10" s="18">
        <v>0</v>
      </c>
      <c r="F10" s="18">
        <v>0</v>
      </c>
    </row>
    <row r="11" spans="1:6" ht="26.4">
      <c r="A11" s="33" t="s">
        <v>73</v>
      </c>
      <c r="B11" s="54">
        <v>44651</v>
      </c>
      <c r="C11" s="19">
        <f t="shared" ref="C11" si="4">SUM(D11:F11)</f>
        <v>6506</v>
      </c>
      <c r="D11" s="18">
        <v>6506</v>
      </c>
      <c r="E11" s="18">
        <v>0</v>
      </c>
      <c r="F11" s="18">
        <v>0</v>
      </c>
    </row>
    <row r="12" spans="1:6" ht="26.4">
      <c r="A12" s="33" t="s">
        <v>76</v>
      </c>
      <c r="B12" s="54">
        <v>44656</v>
      </c>
      <c r="C12" s="19">
        <f t="shared" ref="C12" si="5">SUM(D12:F12)</f>
        <v>103000</v>
      </c>
      <c r="D12" s="18">
        <v>103000</v>
      </c>
      <c r="E12" s="18">
        <v>0</v>
      </c>
      <c r="F12" s="18">
        <v>0</v>
      </c>
    </row>
    <row r="13" spans="1:6" ht="26.4">
      <c r="A13" s="33" t="s">
        <v>81</v>
      </c>
      <c r="B13" s="54">
        <v>44670</v>
      </c>
      <c r="C13" s="19">
        <f t="shared" ref="C13" si="6">SUM(D13:F13)</f>
        <v>561000</v>
      </c>
      <c r="D13" s="18">
        <v>0</v>
      </c>
      <c r="E13" s="18">
        <v>561000</v>
      </c>
      <c r="F13" s="18">
        <v>0</v>
      </c>
    </row>
    <row r="14" spans="1:6" ht="26.4">
      <c r="A14" s="33" t="s">
        <v>83</v>
      </c>
      <c r="B14" s="54">
        <v>44672</v>
      </c>
      <c r="C14" s="19">
        <f t="shared" ref="C14" si="7">SUM(D14:F14)</f>
        <v>141800</v>
      </c>
      <c r="D14" s="18">
        <v>141800</v>
      </c>
      <c r="E14" s="18">
        <v>0</v>
      </c>
      <c r="F14" s="18">
        <v>0</v>
      </c>
    </row>
    <row r="15" spans="1:6" ht="26.4">
      <c r="A15" s="33" t="s">
        <v>85</v>
      </c>
      <c r="B15" s="54">
        <v>44677</v>
      </c>
      <c r="C15" s="19">
        <f t="shared" ref="C15" si="8">SUM(D15:F15)</f>
        <v>633401.59999999998</v>
      </c>
      <c r="D15" s="18">
        <v>0</v>
      </c>
      <c r="E15" s="18">
        <v>633401.59999999998</v>
      </c>
      <c r="F15" s="18">
        <v>0</v>
      </c>
    </row>
    <row r="16" spans="1:6" ht="26.4">
      <c r="A16" s="33" t="s">
        <v>86</v>
      </c>
      <c r="B16" s="54">
        <v>44677</v>
      </c>
      <c r="C16" s="19">
        <f t="shared" ref="C16" si="9">SUM(D16:F16)</f>
        <v>71134.149999999994</v>
      </c>
      <c r="D16" s="18">
        <v>71134.149999999994</v>
      </c>
      <c r="E16" s="18">
        <v>0</v>
      </c>
      <c r="F16" s="18">
        <v>0</v>
      </c>
    </row>
    <row r="17" spans="1:6" ht="26.4">
      <c r="A17" s="33" t="s">
        <v>87</v>
      </c>
      <c r="B17" s="54">
        <v>44687</v>
      </c>
      <c r="C17" s="19">
        <f t="shared" ref="C17" si="10">SUM(D17:F17)</f>
        <v>376768</v>
      </c>
      <c r="D17" s="18">
        <v>376768</v>
      </c>
      <c r="E17" s="18">
        <v>0</v>
      </c>
      <c r="F17" s="18">
        <v>0</v>
      </c>
    </row>
    <row r="18" spans="1:6" ht="26.4">
      <c r="A18" s="33" t="s">
        <v>89</v>
      </c>
      <c r="B18" s="54">
        <v>44691</v>
      </c>
      <c r="C18" s="19">
        <f t="shared" ref="C18" si="11">SUM(D18:F18)</f>
        <v>141620</v>
      </c>
      <c r="D18" s="18">
        <v>141620</v>
      </c>
      <c r="E18" s="18">
        <v>0</v>
      </c>
      <c r="F18" s="18">
        <v>0</v>
      </c>
    </row>
    <row r="19" spans="1:6" ht="26.4">
      <c r="A19" s="33" t="s">
        <v>91</v>
      </c>
      <c r="B19" s="54">
        <v>44701</v>
      </c>
      <c r="C19" s="19">
        <f t="shared" ref="C19" si="12">SUM(D19:F19)</f>
        <v>331731</v>
      </c>
      <c r="D19" s="18">
        <v>80951</v>
      </c>
      <c r="E19" s="18">
        <v>250780</v>
      </c>
      <c r="F19" s="18">
        <v>0</v>
      </c>
    </row>
    <row r="20" spans="1:6" ht="26.4">
      <c r="A20" s="33" t="s">
        <v>92</v>
      </c>
      <c r="B20" s="54">
        <v>44701</v>
      </c>
      <c r="C20" s="19">
        <f t="shared" ref="C20" si="13">SUM(D20:F20)</f>
        <v>255663.65</v>
      </c>
      <c r="D20" s="18">
        <v>255663.65</v>
      </c>
      <c r="E20" s="18">
        <v>0</v>
      </c>
      <c r="F20" s="18">
        <v>0</v>
      </c>
    </row>
    <row r="21" spans="1:6" ht="26.4">
      <c r="A21" s="33" t="s">
        <v>98</v>
      </c>
      <c r="B21" s="54">
        <v>44707</v>
      </c>
      <c r="C21" s="19">
        <f t="shared" ref="C21" si="14">SUM(D21:F21)</f>
        <v>478500</v>
      </c>
      <c r="D21" s="18">
        <v>478500</v>
      </c>
      <c r="E21" s="18">
        <v>0</v>
      </c>
      <c r="F21" s="18">
        <v>0</v>
      </c>
    </row>
    <row r="22" spans="1:6" ht="26.4">
      <c r="A22" s="33" t="s">
        <v>99</v>
      </c>
      <c r="B22" s="54">
        <v>44707</v>
      </c>
      <c r="C22" s="19">
        <f t="shared" ref="C22" si="15">SUM(D22:F22)</f>
        <v>45000</v>
      </c>
      <c r="D22" s="18">
        <v>45000</v>
      </c>
      <c r="E22" s="18">
        <v>0</v>
      </c>
      <c r="F22" s="18">
        <v>0</v>
      </c>
    </row>
    <row r="23" spans="1:6" ht="26.4">
      <c r="A23" s="33" t="s">
        <v>101</v>
      </c>
      <c r="B23" s="54">
        <v>44708</v>
      </c>
      <c r="C23" s="19">
        <f t="shared" ref="C23" si="16">SUM(D23:F23)</f>
        <v>173740</v>
      </c>
      <c r="D23" s="18">
        <v>173740</v>
      </c>
      <c r="E23" s="18">
        <v>0</v>
      </c>
      <c r="F23" s="18">
        <v>0</v>
      </c>
    </row>
    <row r="24" spans="1:6" ht="26.4">
      <c r="A24" s="33" t="s">
        <v>103</v>
      </c>
      <c r="B24" s="54">
        <v>44713</v>
      </c>
      <c r="C24" s="19">
        <f t="shared" ref="C24" si="17">SUM(D24:F24)</f>
        <v>308440</v>
      </c>
      <c r="D24" s="18">
        <v>308440</v>
      </c>
      <c r="E24" s="18">
        <v>0</v>
      </c>
      <c r="F24" s="18">
        <v>0</v>
      </c>
    </row>
    <row r="25" spans="1:6" ht="26.4">
      <c r="A25" s="33" t="s">
        <v>105</v>
      </c>
      <c r="B25" s="54">
        <v>44718</v>
      </c>
      <c r="C25" s="19">
        <f t="shared" ref="C25" si="18">SUM(D25:F25)</f>
        <v>181713</v>
      </c>
      <c r="D25" s="18">
        <v>181713</v>
      </c>
      <c r="E25" s="18">
        <v>0</v>
      </c>
      <c r="F25" s="18">
        <v>0</v>
      </c>
    </row>
    <row r="26" spans="1:6" ht="26.4">
      <c r="A26" s="33" t="s">
        <v>107</v>
      </c>
      <c r="B26" s="54">
        <v>44726</v>
      </c>
      <c r="C26" s="19">
        <f t="shared" ref="C26" si="19">SUM(D26:F26)</f>
        <v>350600</v>
      </c>
      <c r="D26" s="18">
        <v>350600</v>
      </c>
      <c r="E26" s="18">
        <v>0</v>
      </c>
      <c r="F26" s="18">
        <v>0</v>
      </c>
    </row>
    <row r="27" spans="1:6" ht="26.4">
      <c r="A27" s="33" t="s">
        <v>109</v>
      </c>
      <c r="B27" s="54">
        <v>44729</v>
      </c>
      <c r="C27" s="19">
        <f t="shared" ref="C27" si="20">SUM(D27:F27)</f>
        <v>201271.15</v>
      </c>
      <c r="D27" s="18">
        <v>0</v>
      </c>
      <c r="E27" s="18">
        <v>201271.15</v>
      </c>
      <c r="F27" s="18">
        <v>0</v>
      </c>
    </row>
    <row r="28" spans="1:6" ht="26.4">
      <c r="A28" s="33" t="s">
        <v>113</v>
      </c>
      <c r="B28" s="54">
        <v>44735</v>
      </c>
      <c r="C28" s="19">
        <f t="shared" ref="C28" si="21">SUM(D28:F28)</f>
        <v>152227.84</v>
      </c>
      <c r="D28" s="18">
        <v>152227.84</v>
      </c>
      <c r="E28" s="18">
        <v>0</v>
      </c>
      <c r="F28" s="18">
        <v>0</v>
      </c>
    </row>
    <row r="29" spans="1:6" ht="26.4">
      <c r="A29" s="33" t="s">
        <v>117</v>
      </c>
      <c r="B29" s="54">
        <v>44742</v>
      </c>
      <c r="C29" s="19">
        <f t="shared" ref="C29" si="22">SUM(D29:F29)</f>
        <v>1020000</v>
      </c>
      <c r="D29" s="18">
        <v>1020000</v>
      </c>
      <c r="E29" s="18">
        <v>0</v>
      </c>
      <c r="F29" s="18">
        <v>0</v>
      </c>
    </row>
    <row r="30" spans="1:6" ht="26.4">
      <c r="A30" s="33" t="s">
        <v>119</v>
      </c>
      <c r="B30" s="54">
        <v>44742</v>
      </c>
      <c r="C30" s="19">
        <f t="shared" ref="C30" si="23">SUM(D30:F30)</f>
        <v>141040</v>
      </c>
      <c r="D30" s="18">
        <v>141040</v>
      </c>
      <c r="E30" s="18">
        <v>0</v>
      </c>
      <c r="F30" s="18">
        <v>0</v>
      </c>
    </row>
    <row r="31" spans="1:6" ht="26.4">
      <c r="A31" s="33" t="s">
        <v>121</v>
      </c>
      <c r="B31" s="54">
        <v>44742</v>
      </c>
      <c r="C31" s="19">
        <f t="shared" ref="C31" si="24">SUM(D31:F31)</f>
        <v>16080</v>
      </c>
      <c r="D31" s="18">
        <v>16080</v>
      </c>
      <c r="E31" s="18">
        <v>0</v>
      </c>
      <c r="F31" s="18">
        <v>0</v>
      </c>
    </row>
    <row r="32" spans="1:6" ht="26.4">
      <c r="A32" s="33" t="s">
        <v>123</v>
      </c>
      <c r="B32" s="54">
        <v>44748</v>
      </c>
      <c r="C32" s="19">
        <f t="shared" ref="C32" si="25">SUM(D32:F32)</f>
        <v>154000</v>
      </c>
      <c r="D32" s="18">
        <v>154000</v>
      </c>
      <c r="E32" s="18">
        <v>0</v>
      </c>
      <c r="F32" s="18">
        <v>0</v>
      </c>
    </row>
    <row r="33" spans="1:6" ht="26.4">
      <c r="A33" s="33" t="s">
        <v>127</v>
      </c>
      <c r="B33" s="54">
        <v>44760</v>
      </c>
      <c r="C33" s="19">
        <f t="shared" ref="C33" si="26">SUM(D33:F33)</f>
        <v>354310</v>
      </c>
      <c r="D33" s="18">
        <v>354310</v>
      </c>
      <c r="E33" s="18">
        <v>0</v>
      </c>
      <c r="F33" s="18">
        <v>0</v>
      </c>
    </row>
    <row r="34" spans="1:6" ht="26.4">
      <c r="A34" s="33" t="s">
        <v>129</v>
      </c>
      <c r="B34" s="54">
        <v>44760</v>
      </c>
      <c r="C34" s="19">
        <f t="shared" ref="C34" si="27">SUM(D34:F34)</f>
        <v>90000</v>
      </c>
      <c r="D34" s="18">
        <v>0</v>
      </c>
      <c r="E34" s="18">
        <v>90000</v>
      </c>
      <c r="F34" s="18">
        <v>0</v>
      </c>
    </row>
    <row r="35" spans="1:6" ht="26.4">
      <c r="A35" s="33" t="s">
        <v>131</v>
      </c>
      <c r="B35" s="54">
        <v>44762</v>
      </c>
      <c r="C35" s="19">
        <f t="shared" ref="C35" si="28">SUM(D35:F35)</f>
        <v>1573.16</v>
      </c>
      <c r="D35" s="18">
        <v>1573.16</v>
      </c>
      <c r="E35" s="18">
        <v>0</v>
      </c>
      <c r="F35" s="18">
        <v>0</v>
      </c>
    </row>
    <row r="36" spans="1:6" ht="26.4">
      <c r="A36" s="33" t="s">
        <v>138</v>
      </c>
      <c r="B36" s="54">
        <v>44770</v>
      </c>
      <c r="C36" s="19">
        <f t="shared" ref="C36" si="29">SUM(D36:F36)</f>
        <v>3890000</v>
      </c>
      <c r="D36" s="18">
        <v>3890000</v>
      </c>
      <c r="E36" s="18">
        <v>0</v>
      </c>
      <c r="F36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46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55</v>
      </c>
    </row>
    <row r="2" spans="1:6" s="20" customFormat="1" ht="25.5" customHeight="1">
      <c r="A2" s="64" t="s">
        <v>26</v>
      </c>
      <c r="B2" s="64" t="s">
        <v>25</v>
      </c>
      <c r="C2" s="65" t="s">
        <v>24</v>
      </c>
      <c r="D2" s="66" t="s">
        <v>28</v>
      </c>
      <c r="E2" s="67"/>
      <c r="F2" s="68"/>
    </row>
    <row r="3" spans="1:6" s="20" customFormat="1" ht="38.25" customHeight="1">
      <c r="A3" s="64"/>
      <c r="B3" s="64"/>
      <c r="C3" s="65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173161023.00000003</v>
      </c>
      <c r="D5" s="21">
        <f>SUM(D6:D100)</f>
        <v>149581885.39000002</v>
      </c>
      <c r="E5" s="21">
        <f>SUM(E6:E100)</f>
        <v>23419137.609999999</v>
      </c>
      <c r="F5" s="21">
        <f>SUM(F6:F100)</f>
        <v>160000</v>
      </c>
    </row>
    <row r="6" spans="1:6" s="17" customFormat="1" ht="26.4">
      <c r="A6" s="33" t="s">
        <v>49</v>
      </c>
      <c r="B6" s="54">
        <v>44552</v>
      </c>
      <c r="C6" s="19">
        <f t="shared" ref="C6:C7" si="0">SUM(D6:F6)</f>
        <v>158380000</v>
      </c>
      <c r="D6" s="18">
        <v>136744523</v>
      </c>
      <c r="E6" s="18">
        <v>21522477</v>
      </c>
      <c r="F6" s="18">
        <v>113000</v>
      </c>
    </row>
    <row r="7" spans="1:6" ht="26.4">
      <c r="A7" s="33" t="s">
        <v>59</v>
      </c>
      <c r="B7" s="54">
        <v>44574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6.4">
      <c r="A8" s="33" t="s">
        <v>60</v>
      </c>
      <c r="B8" s="54">
        <v>44588</v>
      </c>
      <c r="C8" s="19">
        <f t="shared" ref="C8" si="1">SUM(D8:F8)</f>
        <v>3343.15</v>
      </c>
      <c r="D8" s="18">
        <v>0</v>
      </c>
      <c r="E8" s="18">
        <v>3343.15</v>
      </c>
      <c r="F8" s="18">
        <v>0</v>
      </c>
    </row>
    <row r="9" spans="1:6" ht="26.4">
      <c r="A9" s="33" t="s">
        <v>62</v>
      </c>
      <c r="B9" s="54">
        <v>44610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6.4">
      <c r="A10" s="33" t="s">
        <v>63</v>
      </c>
      <c r="B10" s="54">
        <v>44616</v>
      </c>
      <c r="C10" s="19">
        <f t="shared" ref="C10" si="3">SUM(D10:F10)</f>
        <v>364075.59</v>
      </c>
      <c r="D10" s="18">
        <v>364075.59</v>
      </c>
      <c r="E10" s="18">
        <v>0</v>
      </c>
      <c r="F10" s="18">
        <v>0</v>
      </c>
    </row>
    <row r="11" spans="1:6" ht="26.4">
      <c r="A11" s="33" t="s">
        <v>66</v>
      </c>
      <c r="B11" s="54">
        <v>44621</v>
      </c>
      <c r="C11" s="19">
        <f t="shared" ref="C11" si="4">SUM(D11:F11)</f>
        <v>0</v>
      </c>
      <c r="D11" s="18">
        <v>0</v>
      </c>
      <c r="E11" s="18">
        <v>0</v>
      </c>
      <c r="F11" s="18">
        <v>0</v>
      </c>
    </row>
    <row r="12" spans="1:6" ht="26.4">
      <c r="A12" s="33" t="s">
        <v>68</v>
      </c>
      <c r="B12" s="54">
        <v>44637</v>
      </c>
      <c r="C12" s="19">
        <f t="shared" ref="C12" si="5">SUM(D12:F12)</f>
        <v>203864.71</v>
      </c>
      <c r="D12" s="18">
        <v>0</v>
      </c>
      <c r="E12" s="18">
        <v>156864.71</v>
      </c>
      <c r="F12" s="18">
        <v>47000</v>
      </c>
    </row>
    <row r="13" spans="1:6" ht="26.4">
      <c r="A13" s="33" t="s">
        <v>72</v>
      </c>
      <c r="B13" s="54">
        <v>44651</v>
      </c>
      <c r="C13" s="19">
        <f t="shared" ref="C13" si="6">SUM(D13:F13)</f>
        <v>768620</v>
      </c>
      <c r="D13" s="18">
        <v>768620</v>
      </c>
      <c r="E13" s="18">
        <v>0</v>
      </c>
      <c r="F13" s="18">
        <v>0</v>
      </c>
    </row>
    <row r="14" spans="1:6" ht="26.4">
      <c r="A14" s="33" t="s">
        <v>73</v>
      </c>
      <c r="B14" s="54">
        <v>44651</v>
      </c>
      <c r="C14" s="19">
        <f t="shared" ref="C14" si="7">SUM(D14:F14)</f>
        <v>6506</v>
      </c>
      <c r="D14" s="18">
        <v>6506</v>
      </c>
      <c r="E14" s="18">
        <v>0</v>
      </c>
      <c r="F14" s="18">
        <v>0</v>
      </c>
    </row>
    <row r="15" spans="1:6" ht="26.4">
      <c r="A15" s="33" t="s">
        <v>75</v>
      </c>
      <c r="B15" s="54">
        <v>44651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6.4">
      <c r="A16" s="33" t="s">
        <v>76</v>
      </c>
      <c r="B16" s="54">
        <v>44656</v>
      </c>
      <c r="C16" s="19">
        <f t="shared" ref="C16" si="9">SUM(D16:F16)</f>
        <v>103000</v>
      </c>
      <c r="D16" s="18">
        <v>103000</v>
      </c>
      <c r="E16" s="18">
        <v>0</v>
      </c>
      <c r="F16" s="18">
        <v>0</v>
      </c>
    </row>
    <row r="17" spans="1:6" ht="26.4">
      <c r="A17" s="33" t="s">
        <v>79</v>
      </c>
      <c r="B17" s="54">
        <v>44665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6.4">
      <c r="A18" s="33" t="s">
        <v>81</v>
      </c>
      <c r="B18" s="54">
        <v>44670</v>
      </c>
      <c r="C18" s="19">
        <f t="shared" ref="C18" si="11">SUM(D18:F18)</f>
        <v>561000</v>
      </c>
      <c r="D18" s="18">
        <v>0</v>
      </c>
      <c r="E18" s="18">
        <v>561000</v>
      </c>
      <c r="F18" s="18">
        <v>0</v>
      </c>
    </row>
    <row r="19" spans="1:6" ht="26.4">
      <c r="A19" s="33" t="s">
        <v>83</v>
      </c>
      <c r="B19" s="54">
        <v>44672</v>
      </c>
      <c r="C19" s="19">
        <f t="shared" ref="C19" si="12">SUM(D19:F19)</f>
        <v>141800</v>
      </c>
      <c r="D19" s="18">
        <v>141800</v>
      </c>
      <c r="E19" s="18">
        <v>0</v>
      </c>
      <c r="F19" s="18">
        <v>0</v>
      </c>
    </row>
    <row r="20" spans="1:6" ht="26.4">
      <c r="A20" s="33" t="s">
        <v>85</v>
      </c>
      <c r="B20" s="54">
        <v>44677</v>
      </c>
      <c r="C20" s="19">
        <f t="shared" ref="C20" si="13">SUM(D20:F20)</f>
        <v>633401.59999999998</v>
      </c>
      <c r="D20" s="18">
        <v>0</v>
      </c>
      <c r="E20" s="18">
        <v>633401.59999999998</v>
      </c>
      <c r="F20" s="18">
        <v>0</v>
      </c>
    </row>
    <row r="21" spans="1:6" ht="26.4">
      <c r="A21" s="33" t="s">
        <v>86</v>
      </c>
      <c r="B21" s="54">
        <v>44677</v>
      </c>
      <c r="C21" s="19">
        <f t="shared" ref="C21" si="14">SUM(D21:F21)</f>
        <v>71134.149999999994</v>
      </c>
      <c r="D21" s="18">
        <v>71134.149999999994</v>
      </c>
      <c r="E21" s="18">
        <v>0</v>
      </c>
      <c r="F21" s="18">
        <v>0</v>
      </c>
    </row>
    <row r="22" spans="1:6" ht="26.4">
      <c r="A22" s="33" t="s">
        <v>87</v>
      </c>
      <c r="B22" s="54">
        <v>44687</v>
      </c>
      <c r="C22" s="19">
        <f t="shared" ref="C22" si="15">SUM(D22:F22)</f>
        <v>376768</v>
      </c>
      <c r="D22" s="18">
        <v>376768</v>
      </c>
      <c r="E22" s="18">
        <v>0</v>
      </c>
      <c r="F22" s="18">
        <v>0</v>
      </c>
    </row>
    <row r="23" spans="1:6" ht="26.4">
      <c r="A23" s="33" t="s">
        <v>88</v>
      </c>
      <c r="B23" s="54">
        <v>44690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6.4">
      <c r="A24" s="33" t="s">
        <v>89</v>
      </c>
      <c r="B24" s="54">
        <v>44691</v>
      </c>
      <c r="C24" s="19">
        <f t="shared" ref="C24" si="17">SUM(D24:F24)</f>
        <v>141620</v>
      </c>
      <c r="D24" s="18">
        <v>141620</v>
      </c>
      <c r="E24" s="18">
        <v>0</v>
      </c>
      <c r="F24" s="18">
        <v>0</v>
      </c>
    </row>
    <row r="25" spans="1:6" ht="26.4">
      <c r="A25" s="33" t="s">
        <v>90</v>
      </c>
      <c r="B25" s="54">
        <v>44692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6.4">
      <c r="A26" s="33" t="s">
        <v>91</v>
      </c>
      <c r="B26" s="54">
        <v>44701</v>
      </c>
      <c r="C26" s="19">
        <f t="shared" ref="C26" si="19">SUM(D26:F26)</f>
        <v>331731</v>
      </c>
      <c r="D26" s="18">
        <v>80951</v>
      </c>
      <c r="E26" s="18">
        <v>250780</v>
      </c>
      <c r="F26" s="18">
        <v>0</v>
      </c>
    </row>
    <row r="27" spans="1:6" ht="26.4">
      <c r="A27" s="33" t="s">
        <v>92</v>
      </c>
      <c r="B27" s="54">
        <v>44701</v>
      </c>
      <c r="C27" s="19">
        <f t="shared" ref="C27" si="20">SUM(D27:F27)</f>
        <v>255663.65</v>
      </c>
      <c r="D27" s="18">
        <v>255663.65</v>
      </c>
      <c r="E27" s="18">
        <v>0</v>
      </c>
      <c r="F27" s="18">
        <v>0</v>
      </c>
    </row>
    <row r="28" spans="1:6" ht="26.4">
      <c r="A28" s="33" t="s">
        <v>98</v>
      </c>
      <c r="B28" s="54">
        <v>44707</v>
      </c>
      <c r="C28" s="19">
        <f t="shared" ref="C28" si="21">SUM(D28:F28)</f>
        <v>1378500</v>
      </c>
      <c r="D28" s="18">
        <v>1378500</v>
      </c>
      <c r="E28" s="18">
        <v>0</v>
      </c>
      <c r="F28" s="18">
        <v>0</v>
      </c>
    </row>
    <row r="29" spans="1:6" ht="26.4">
      <c r="A29" s="33" t="s">
        <v>99</v>
      </c>
      <c r="B29" s="54">
        <v>44707</v>
      </c>
      <c r="C29" s="19">
        <f t="shared" ref="C29" si="22">SUM(D29:F29)</f>
        <v>45000</v>
      </c>
      <c r="D29" s="18">
        <v>45000</v>
      </c>
      <c r="E29" s="18">
        <v>0</v>
      </c>
      <c r="F29" s="18">
        <v>0</v>
      </c>
    </row>
    <row r="30" spans="1:6" ht="26.4">
      <c r="A30" s="33" t="s">
        <v>101</v>
      </c>
      <c r="B30" s="54">
        <v>44708</v>
      </c>
      <c r="C30" s="19">
        <f t="shared" ref="C30" si="23">SUM(D30:F30)</f>
        <v>173740</v>
      </c>
      <c r="D30" s="18">
        <v>173740</v>
      </c>
      <c r="E30" s="18">
        <v>0</v>
      </c>
      <c r="F30" s="18">
        <v>0</v>
      </c>
    </row>
    <row r="31" spans="1:6" ht="26.4">
      <c r="A31" s="33" t="s">
        <v>103</v>
      </c>
      <c r="B31" s="54">
        <v>44713</v>
      </c>
      <c r="C31" s="19">
        <f t="shared" ref="C31" si="24">SUM(D31:F31)</f>
        <v>308440</v>
      </c>
      <c r="D31" s="18">
        <v>308440</v>
      </c>
      <c r="E31" s="18">
        <v>0</v>
      </c>
      <c r="F31" s="18">
        <v>0</v>
      </c>
    </row>
    <row r="32" spans="1:6" ht="26.4">
      <c r="A32" s="33" t="s">
        <v>105</v>
      </c>
      <c r="B32" s="54">
        <v>44718</v>
      </c>
      <c r="C32" s="19">
        <f t="shared" ref="C32" si="25">SUM(D32:F32)</f>
        <v>181713</v>
      </c>
      <c r="D32" s="18">
        <v>181713</v>
      </c>
      <c r="E32" s="18">
        <v>0</v>
      </c>
      <c r="F32" s="18">
        <v>0</v>
      </c>
    </row>
    <row r="33" spans="1:6" ht="26.4">
      <c r="A33" s="33" t="s">
        <v>107</v>
      </c>
      <c r="B33" s="54">
        <v>44726</v>
      </c>
      <c r="C33" s="19">
        <f t="shared" ref="C33" si="26">SUM(D33:F33)</f>
        <v>350600</v>
      </c>
      <c r="D33" s="18">
        <v>350600</v>
      </c>
      <c r="E33" s="18">
        <v>0</v>
      </c>
      <c r="F33" s="18">
        <v>0</v>
      </c>
    </row>
    <row r="34" spans="1:6" ht="26.4">
      <c r="A34" s="33" t="s">
        <v>109</v>
      </c>
      <c r="B34" s="54">
        <v>44729</v>
      </c>
      <c r="C34" s="19">
        <f t="shared" ref="C34" si="27">SUM(D34:F34)</f>
        <v>201271.15</v>
      </c>
      <c r="D34" s="18">
        <v>0</v>
      </c>
      <c r="E34" s="18">
        <v>201271.15</v>
      </c>
      <c r="F34" s="18">
        <v>0</v>
      </c>
    </row>
    <row r="35" spans="1:6" ht="26.4">
      <c r="A35" s="33" t="s">
        <v>111</v>
      </c>
      <c r="B35" s="54">
        <v>44732</v>
      </c>
      <c r="C35" s="19">
        <f t="shared" ref="C35" si="28">SUM(D35:F35)</f>
        <v>0</v>
      </c>
      <c r="D35" s="18">
        <v>0</v>
      </c>
      <c r="E35" s="18">
        <v>0</v>
      </c>
      <c r="F35" s="18">
        <v>0</v>
      </c>
    </row>
    <row r="36" spans="1:6" ht="26.4">
      <c r="A36" s="33" t="s">
        <v>113</v>
      </c>
      <c r="B36" s="54">
        <v>44735</v>
      </c>
      <c r="C36" s="19">
        <f t="shared" ref="C36" si="29">SUM(D36:F36)</f>
        <v>152227.84</v>
      </c>
      <c r="D36" s="18">
        <v>152227.84</v>
      </c>
      <c r="E36" s="18">
        <v>0</v>
      </c>
      <c r="F36" s="18">
        <v>0</v>
      </c>
    </row>
    <row r="37" spans="1:6" ht="26.4">
      <c r="A37" s="33" t="s">
        <v>117</v>
      </c>
      <c r="B37" s="54">
        <v>44742</v>
      </c>
      <c r="C37" s="19">
        <f t="shared" ref="C37" si="30">SUM(D37:F37)</f>
        <v>2145000</v>
      </c>
      <c r="D37" s="18">
        <v>2145000</v>
      </c>
      <c r="E37" s="18">
        <v>0</v>
      </c>
      <c r="F37" s="18">
        <v>0</v>
      </c>
    </row>
    <row r="38" spans="1:6" ht="26.4">
      <c r="A38" s="33" t="s">
        <v>119</v>
      </c>
      <c r="B38" s="54">
        <v>44742</v>
      </c>
      <c r="C38" s="19">
        <f t="shared" ref="C38" si="31">SUM(D38:F38)</f>
        <v>141040</v>
      </c>
      <c r="D38" s="18">
        <v>141040</v>
      </c>
      <c r="E38" s="18">
        <v>0</v>
      </c>
      <c r="F38" s="18">
        <v>0</v>
      </c>
    </row>
    <row r="39" spans="1:6" ht="26.4">
      <c r="A39" s="33" t="s">
        <v>121</v>
      </c>
      <c r="B39" s="54">
        <v>44742</v>
      </c>
      <c r="C39" s="19">
        <f t="shared" ref="C39" si="32">SUM(D39:F39)</f>
        <v>16080</v>
      </c>
      <c r="D39" s="18">
        <v>16080</v>
      </c>
      <c r="E39" s="18">
        <v>0</v>
      </c>
      <c r="F39" s="18">
        <v>0</v>
      </c>
    </row>
    <row r="40" spans="1:6" ht="26.4">
      <c r="A40" s="33" t="s">
        <v>123</v>
      </c>
      <c r="B40" s="54">
        <v>44748</v>
      </c>
      <c r="C40" s="19">
        <f t="shared" ref="C40" si="33">SUM(D40:F40)</f>
        <v>154000</v>
      </c>
      <c r="D40" s="18">
        <v>154000</v>
      </c>
      <c r="E40" s="18">
        <v>0</v>
      </c>
      <c r="F40" s="18">
        <v>0</v>
      </c>
    </row>
    <row r="41" spans="1:6" ht="26.4">
      <c r="A41" s="33" t="s">
        <v>125</v>
      </c>
      <c r="B41" s="54">
        <v>44750</v>
      </c>
      <c r="C41" s="19">
        <f t="shared" ref="C41" si="34">SUM(D41:F41)</f>
        <v>0</v>
      </c>
      <c r="D41" s="18">
        <v>0</v>
      </c>
      <c r="E41" s="18">
        <v>0</v>
      </c>
      <c r="F41" s="18">
        <v>0</v>
      </c>
    </row>
    <row r="42" spans="1:6" ht="26.4">
      <c r="A42" s="33" t="s">
        <v>127</v>
      </c>
      <c r="B42" s="54">
        <v>44760</v>
      </c>
      <c r="C42" s="19">
        <f t="shared" ref="C42" si="35">SUM(D42:F42)</f>
        <v>354310</v>
      </c>
      <c r="D42" s="18">
        <v>354310</v>
      </c>
      <c r="E42" s="18">
        <v>0</v>
      </c>
      <c r="F42" s="18">
        <v>0</v>
      </c>
    </row>
    <row r="43" spans="1:6" ht="26.4">
      <c r="A43" s="33" t="s">
        <v>129</v>
      </c>
      <c r="B43" s="54">
        <v>44760</v>
      </c>
      <c r="C43" s="19">
        <f t="shared" ref="C43" si="36">SUM(D43:F43)</f>
        <v>90000</v>
      </c>
      <c r="D43" s="18">
        <v>0</v>
      </c>
      <c r="E43" s="18">
        <v>90000</v>
      </c>
      <c r="F43" s="18">
        <v>0</v>
      </c>
    </row>
    <row r="44" spans="1:6" ht="26.4">
      <c r="A44" s="33" t="s">
        <v>131</v>
      </c>
      <c r="B44" s="54">
        <v>44762</v>
      </c>
      <c r="C44" s="19">
        <f t="shared" ref="C44" si="37">SUM(D44:F44)</f>
        <v>1573.16</v>
      </c>
      <c r="D44" s="18">
        <v>1573.16</v>
      </c>
      <c r="E44" s="18">
        <v>0</v>
      </c>
      <c r="F44" s="18">
        <v>0</v>
      </c>
    </row>
    <row r="45" spans="1:6" ht="26.4">
      <c r="A45" s="33" t="s">
        <v>133</v>
      </c>
      <c r="B45" s="54">
        <v>44764</v>
      </c>
      <c r="C45" s="19">
        <f t="shared" ref="C45" si="38">SUM(D45:F45)</f>
        <v>0</v>
      </c>
      <c r="D45" s="18">
        <v>0</v>
      </c>
      <c r="E45" s="18">
        <v>0</v>
      </c>
      <c r="F45" s="18">
        <v>0</v>
      </c>
    </row>
    <row r="46" spans="1:6" ht="26.4">
      <c r="A46" s="33" t="s">
        <v>138</v>
      </c>
      <c r="B46" s="54">
        <v>44770</v>
      </c>
      <c r="C46" s="19">
        <f t="shared" ref="C46" si="39">SUM(D46:F46)</f>
        <v>5125000</v>
      </c>
      <c r="D46" s="18">
        <v>5125000</v>
      </c>
      <c r="E46" s="18">
        <v>0</v>
      </c>
      <c r="F46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G30"/>
  <sheetViews>
    <sheetView workbookViewId="0"/>
  </sheetViews>
  <sheetFormatPr defaultRowHeight="13.8"/>
  <cols>
    <col min="1" max="1" width="51.59765625" customWidth="1"/>
    <col min="2" max="2" width="20.59765625" customWidth="1"/>
    <col min="3" max="58" width="20.59765625" style="30" customWidth="1"/>
    <col min="59" max="59" width="21.59765625" customWidth="1"/>
  </cols>
  <sheetData>
    <row r="1" spans="1:59" ht="14.4">
      <c r="BG1" s="4" t="s">
        <v>8</v>
      </c>
    </row>
    <row r="2" spans="1:59" ht="120" customHeight="1">
      <c r="A2" s="3" t="s">
        <v>0</v>
      </c>
      <c r="B2" s="44" t="s">
        <v>58</v>
      </c>
      <c r="C2" s="51" t="s">
        <v>61</v>
      </c>
      <c r="D2" s="51" t="s">
        <v>64</v>
      </c>
      <c r="E2" s="51" t="s">
        <v>67</v>
      </c>
      <c r="F2" s="60" t="s">
        <v>65</v>
      </c>
      <c r="G2" s="51" t="s">
        <v>69</v>
      </c>
      <c r="H2" s="51" t="s">
        <v>70</v>
      </c>
      <c r="I2" s="60" t="s">
        <v>71</v>
      </c>
      <c r="J2" s="51" t="s">
        <v>74</v>
      </c>
      <c r="K2" s="51" t="s">
        <v>78</v>
      </c>
      <c r="L2" s="51" t="s">
        <v>77</v>
      </c>
      <c r="M2" s="51" t="s">
        <v>80</v>
      </c>
      <c r="N2" s="51" t="s">
        <v>82</v>
      </c>
      <c r="O2" s="51" t="s">
        <v>84</v>
      </c>
      <c r="P2" s="51" t="s">
        <v>95</v>
      </c>
      <c r="Q2" s="51" t="s">
        <v>94</v>
      </c>
      <c r="R2" s="51" t="s">
        <v>96</v>
      </c>
      <c r="S2" s="51" t="s">
        <v>97</v>
      </c>
      <c r="T2" s="51" t="s">
        <v>115</v>
      </c>
      <c r="U2" s="51" t="s">
        <v>116</v>
      </c>
      <c r="V2" s="51" t="s">
        <v>135</v>
      </c>
      <c r="W2" s="51" t="s">
        <v>136</v>
      </c>
      <c r="X2" s="60" t="s">
        <v>93</v>
      </c>
      <c r="Y2" s="51" t="s">
        <v>100</v>
      </c>
      <c r="Z2" s="51" t="s">
        <v>102</v>
      </c>
      <c r="AA2" s="51" t="s">
        <v>104</v>
      </c>
      <c r="AB2" s="51" t="s">
        <v>106</v>
      </c>
      <c r="AC2" s="51" t="s">
        <v>108</v>
      </c>
      <c r="AD2" s="51" t="s">
        <v>110</v>
      </c>
      <c r="AE2" s="51" t="s">
        <v>112</v>
      </c>
      <c r="AF2" s="51" t="s">
        <v>114</v>
      </c>
      <c r="AG2" s="60" t="s">
        <v>118</v>
      </c>
      <c r="AH2" s="51" t="s">
        <v>120</v>
      </c>
      <c r="AI2" s="51" t="s">
        <v>122</v>
      </c>
      <c r="AJ2" s="51" t="s">
        <v>124</v>
      </c>
      <c r="AK2" s="51" t="s">
        <v>126</v>
      </c>
      <c r="AL2" s="51" t="s">
        <v>128</v>
      </c>
      <c r="AM2" s="51" t="s">
        <v>130</v>
      </c>
      <c r="AN2" s="51" t="s">
        <v>132</v>
      </c>
      <c r="AO2" s="51" t="s">
        <v>134</v>
      </c>
      <c r="AP2" s="60" t="s">
        <v>137</v>
      </c>
      <c r="AQ2" s="53" t="s">
        <v>39</v>
      </c>
      <c r="AR2" s="53" t="s">
        <v>39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53" t="s">
        <v>39</v>
      </c>
      <c r="BB2" s="53" t="s">
        <v>39</v>
      </c>
      <c r="BC2" s="53" t="s">
        <v>39</v>
      </c>
      <c r="BD2" s="53" t="s">
        <v>39</v>
      </c>
      <c r="BE2" s="53" t="s">
        <v>39</v>
      </c>
      <c r="BF2" s="53" t="s">
        <v>39</v>
      </c>
      <c r="BG2" s="31" t="s">
        <v>139</v>
      </c>
    </row>
    <row r="3" spans="1:59" ht="18" customHeight="1">
      <c r="A3" s="2" t="s">
        <v>1</v>
      </c>
      <c r="B3" s="6">
        <f t="shared" ref="B3:C3" si="0">SUM(B5:B6)</f>
        <v>144960000</v>
      </c>
      <c r="C3" s="32">
        <f t="shared" si="0"/>
        <v>0</v>
      </c>
      <c r="D3" s="32">
        <f t="shared" ref="D3:E3" si="1">SUM(D5:D6)</f>
        <v>3343.15</v>
      </c>
      <c r="E3" s="32">
        <f t="shared" si="1"/>
        <v>0</v>
      </c>
      <c r="F3" s="32">
        <f t="shared" ref="F3:H3" si="2">SUM(F5:F6)</f>
        <v>364075.59</v>
      </c>
      <c r="G3" s="32">
        <f t="shared" si="2"/>
        <v>0</v>
      </c>
      <c r="H3" s="32">
        <f t="shared" si="2"/>
        <v>203864.71</v>
      </c>
      <c r="I3" s="32">
        <f t="shared" ref="I3:K3" si="3">SUM(I5:I6)</f>
        <v>258620</v>
      </c>
      <c r="J3" s="32">
        <f t="shared" si="3"/>
        <v>6506</v>
      </c>
      <c r="K3" s="32">
        <f t="shared" si="3"/>
        <v>0</v>
      </c>
      <c r="L3" s="32">
        <f t="shared" ref="L3:N3" si="4">SUM(L5:L6)</f>
        <v>103000</v>
      </c>
      <c r="M3" s="32">
        <f t="shared" si="4"/>
        <v>0</v>
      </c>
      <c r="N3" s="32">
        <f t="shared" si="4"/>
        <v>561000</v>
      </c>
      <c r="O3" s="32">
        <f t="shared" ref="O3:P3" si="5">SUM(O5:O6)</f>
        <v>141800</v>
      </c>
      <c r="P3" s="32">
        <f t="shared" si="5"/>
        <v>633401.59999999998</v>
      </c>
      <c r="Q3" s="32">
        <f t="shared" ref="Q3:R3" si="6">SUM(Q5:Q6)</f>
        <v>71134.149999999994</v>
      </c>
      <c r="R3" s="32">
        <f t="shared" si="6"/>
        <v>376768</v>
      </c>
      <c r="S3" s="32">
        <f t="shared" ref="S3:T3" si="7">SUM(S5:S6)</f>
        <v>0</v>
      </c>
      <c r="T3" s="32">
        <f t="shared" si="7"/>
        <v>141620</v>
      </c>
      <c r="U3" s="32">
        <f t="shared" ref="U3:V3" si="8">SUM(U5:U6)</f>
        <v>0</v>
      </c>
      <c r="V3" s="32">
        <f t="shared" si="8"/>
        <v>331731</v>
      </c>
      <c r="W3" s="32">
        <f t="shared" ref="W3:X3" si="9">SUM(W5:W6)</f>
        <v>255663.65</v>
      </c>
      <c r="X3" s="32">
        <f t="shared" si="9"/>
        <v>478500</v>
      </c>
      <c r="Y3" s="32">
        <f t="shared" ref="Y3:Z3" si="10">SUM(Y5:Y6)</f>
        <v>45000</v>
      </c>
      <c r="Z3" s="32">
        <f t="shared" si="10"/>
        <v>173740</v>
      </c>
      <c r="AA3" s="32">
        <f t="shared" ref="AA3:AB3" si="11">SUM(AA5:AA6)</f>
        <v>308440</v>
      </c>
      <c r="AB3" s="32">
        <f t="shared" si="11"/>
        <v>181713</v>
      </c>
      <c r="AC3" s="32">
        <f t="shared" ref="AC3:AD3" si="12">SUM(AC5:AC6)</f>
        <v>350600</v>
      </c>
      <c r="AD3" s="32">
        <f t="shared" si="12"/>
        <v>201271.15</v>
      </c>
      <c r="AE3" s="32">
        <f t="shared" ref="AE3:AF3" si="13">SUM(AE5:AE6)</f>
        <v>0</v>
      </c>
      <c r="AF3" s="32">
        <f t="shared" si="13"/>
        <v>152227.84</v>
      </c>
      <c r="AG3" s="32">
        <f t="shared" ref="AG3:AI3" si="14">SUM(AG5:AG6)</f>
        <v>1020000</v>
      </c>
      <c r="AH3" s="32">
        <f t="shared" si="14"/>
        <v>141040</v>
      </c>
      <c r="AI3" s="32">
        <f t="shared" si="14"/>
        <v>16080</v>
      </c>
      <c r="AJ3" s="32">
        <f t="shared" ref="AJ3:AK3" si="15">SUM(AJ5:AJ6)</f>
        <v>154000</v>
      </c>
      <c r="AK3" s="32">
        <f t="shared" si="15"/>
        <v>0</v>
      </c>
      <c r="AL3" s="32">
        <f t="shared" ref="AL3:AM3" si="16">SUM(AL5:AL6)</f>
        <v>354310</v>
      </c>
      <c r="AM3" s="32">
        <f t="shared" si="16"/>
        <v>90000</v>
      </c>
      <c r="AN3" s="32">
        <f t="shared" ref="AN3:AP3" si="17">SUM(AN5:AN6)</f>
        <v>1573.16</v>
      </c>
      <c r="AO3" s="32">
        <f t="shared" si="17"/>
        <v>0</v>
      </c>
      <c r="AP3" s="32">
        <f t="shared" si="17"/>
        <v>3890000</v>
      </c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>
        <f>SUM(BG5:BG6)</f>
        <v>155971023</v>
      </c>
    </row>
    <row r="4" spans="1:59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</row>
    <row r="5" spans="1:59" ht="14.25" customHeight="1">
      <c r="A5" s="1" t="s">
        <v>12</v>
      </c>
      <c r="B5" s="5">
        <v>132325000</v>
      </c>
      <c r="C5" s="34">
        <v>0</v>
      </c>
      <c r="D5" s="34">
        <v>3343.15</v>
      </c>
      <c r="E5" s="34">
        <v>0</v>
      </c>
      <c r="F5" s="34">
        <v>288766.38</v>
      </c>
      <c r="G5" s="34">
        <v>0</v>
      </c>
      <c r="H5" s="34">
        <v>203864.71</v>
      </c>
      <c r="I5" s="61">
        <v>-312886</v>
      </c>
      <c r="J5" s="34">
        <v>6506</v>
      </c>
      <c r="K5" s="34">
        <v>0</v>
      </c>
      <c r="L5" s="34">
        <v>103000</v>
      </c>
      <c r="M5" s="34">
        <v>0</v>
      </c>
      <c r="N5" s="34">
        <v>561000</v>
      </c>
      <c r="O5" s="34">
        <v>141800</v>
      </c>
      <c r="P5" s="34">
        <v>633401.59999999998</v>
      </c>
      <c r="Q5" s="34">
        <v>71134.149999999994</v>
      </c>
      <c r="R5" s="34">
        <v>376768</v>
      </c>
      <c r="S5" s="34">
        <v>0</v>
      </c>
      <c r="T5" s="34">
        <v>141620</v>
      </c>
      <c r="U5" s="34">
        <v>0</v>
      </c>
      <c r="V5" s="34">
        <v>331731</v>
      </c>
      <c r="W5" s="34">
        <v>255663.65</v>
      </c>
      <c r="X5" s="34">
        <v>478500</v>
      </c>
      <c r="Y5" s="34">
        <v>45000</v>
      </c>
      <c r="Z5" s="34">
        <v>173740</v>
      </c>
      <c r="AA5" s="34">
        <v>308440</v>
      </c>
      <c r="AB5" s="34">
        <v>181713</v>
      </c>
      <c r="AC5" s="34">
        <v>350600</v>
      </c>
      <c r="AD5" s="34">
        <v>201271.15</v>
      </c>
      <c r="AE5" s="34">
        <v>0</v>
      </c>
      <c r="AF5" s="34">
        <v>152227.84</v>
      </c>
      <c r="AG5" s="34">
        <v>992947.26</v>
      </c>
      <c r="AH5" s="34">
        <v>141040</v>
      </c>
      <c r="AI5" s="34">
        <v>16080</v>
      </c>
      <c r="AJ5" s="34">
        <v>154000</v>
      </c>
      <c r="AK5" s="34">
        <v>0</v>
      </c>
      <c r="AL5" s="34">
        <v>354310</v>
      </c>
      <c r="AM5" s="34">
        <v>90000</v>
      </c>
      <c r="AN5" s="34">
        <v>1573.16</v>
      </c>
      <c r="AO5" s="34">
        <v>0</v>
      </c>
      <c r="AP5" s="34">
        <v>630000</v>
      </c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>
        <f>SUM(B5:BF5)</f>
        <v>139402155.05000001</v>
      </c>
    </row>
    <row r="6" spans="1:59" ht="14.25" customHeight="1">
      <c r="A6" s="1" t="s">
        <v>13</v>
      </c>
      <c r="B6" s="5">
        <v>12635000</v>
      </c>
      <c r="C6" s="34">
        <v>0</v>
      </c>
      <c r="D6" s="34">
        <v>0</v>
      </c>
      <c r="E6" s="34">
        <v>0</v>
      </c>
      <c r="F6" s="34">
        <v>75309.210000000006</v>
      </c>
      <c r="G6" s="34">
        <v>0</v>
      </c>
      <c r="H6" s="34">
        <v>0</v>
      </c>
      <c r="I6" s="34">
        <v>571506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27052.74</v>
      </c>
      <c r="AH6" s="34">
        <v>0</v>
      </c>
      <c r="AI6" s="34">
        <v>0</v>
      </c>
      <c r="AJ6" s="34">
        <v>0</v>
      </c>
      <c r="AK6" s="34">
        <v>0</v>
      </c>
      <c r="AL6" s="34">
        <v>0</v>
      </c>
      <c r="AM6" s="34">
        <v>0</v>
      </c>
      <c r="AN6" s="34">
        <v>0</v>
      </c>
      <c r="AO6" s="34">
        <v>0</v>
      </c>
      <c r="AP6" s="34">
        <v>3260000</v>
      </c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>
        <f>SUM(B6:BF6)</f>
        <v>16568867.950000001</v>
      </c>
    </row>
    <row r="7" spans="1:59" ht="18" customHeight="1" thickBot="1">
      <c r="A7" s="8" t="s">
        <v>2</v>
      </c>
      <c r="B7" s="9">
        <v>15883000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510000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600000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1125000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1235000</v>
      </c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>
        <f>SUM(B7:BF7)</f>
        <v>19353000</v>
      </c>
    </row>
    <row r="8" spans="1:59" ht="27" customHeight="1" thickBot="1">
      <c r="A8" s="14" t="s">
        <v>3</v>
      </c>
      <c r="B8" s="15">
        <f t="shared" ref="B8:C8" si="18">SUM(B3,B7)</f>
        <v>160843000</v>
      </c>
      <c r="C8" s="36">
        <f t="shared" si="18"/>
        <v>0</v>
      </c>
      <c r="D8" s="36">
        <f t="shared" ref="D8:E8" si="19">SUM(D3,D7)</f>
        <v>3343.15</v>
      </c>
      <c r="E8" s="36">
        <f t="shared" si="19"/>
        <v>0</v>
      </c>
      <c r="F8" s="36">
        <f t="shared" ref="F8:H8" si="20">SUM(F3,F7)</f>
        <v>364075.59</v>
      </c>
      <c r="G8" s="36">
        <f t="shared" si="20"/>
        <v>0</v>
      </c>
      <c r="H8" s="36">
        <f t="shared" si="20"/>
        <v>203864.71</v>
      </c>
      <c r="I8" s="36">
        <f t="shared" ref="I8:K8" si="21">SUM(I3,I7)</f>
        <v>768620</v>
      </c>
      <c r="J8" s="36">
        <f t="shared" si="21"/>
        <v>6506</v>
      </c>
      <c r="K8" s="36">
        <f t="shared" si="21"/>
        <v>0</v>
      </c>
      <c r="L8" s="36">
        <f t="shared" ref="L8:N8" si="22">SUM(L3,L7)</f>
        <v>103000</v>
      </c>
      <c r="M8" s="36">
        <f t="shared" si="22"/>
        <v>0</v>
      </c>
      <c r="N8" s="36">
        <f t="shared" si="22"/>
        <v>561000</v>
      </c>
      <c r="O8" s="36">
        <f t="shared" ref="O8:P8" si="23">SUM(O3,O7)</f>
        <v>141800</v>
      </c>
      <c r="P8" s="36">
        <f t="shared" si="23"/>
        <v>633401.59999999998</v>
      </c>
      <c r="Q8" s="36">
        <f t="shared" ref="Q8:R8" si="24">SUM(Q3,Q7)</f>
        <v>71134.149999999994</v>
      </c>
      <c r="R8" s="36">
        <f t="shared" si="24"/>
        <v>376768</v>
      </c>
      <c r="S8" s="36">
        <f t="shared" ref="S8:T8" si="25">SUM(S3,S7)</f>
        <v>0</v>
      </c>
      <c r="T8" s="36">
        <f t="shared" si="25"/>
        <v>141620</v>
      </c>
      <c r="U8" s="36">
        <f t="shared" ref="U8:V8" si="26">SUM(U3,U7)</f>
        <v>0</v>
      </c>
      <c r="V8" s="36">
        <f t="shared" si="26"/>
        <v>331731</v>
      </c>
      <c r="W8" s="36">
        <f t="shared" ref="W8:X8" si="27">SUM(W3,W7)</f>
        <v>255663.65</v>
      </c>
      <c r="X8" s="36">
        <f t="shared" si="27"/>
        <v>1078500</v>
      </c>
      <c r="Y8" s="36">
        <f t="shared" ref="Y8:Z8" si="28">SUM(Y3,Y7)</f>
        <v>45000</v>
      </c>
      <c r="Z8" s="36">
        <f t="shared" si="28"/>
        <v>173740</v>
      </c>
      <c r="AA8" s="36">
        <f t="shared" ref="AA8:AB8" si="29">SUM(AA3,AA7)</f>
        <v>308440</v>
      </c>
      <c r="AB8" s="36">
        <f t="shared" si="29"/>
        <v>181713</v>
      </c>
      <c r="AC8" s="36">
        <f t="shared" ref="AC8:AD8" si="30">SUM(AC3,AC7)</f>
        <v>350600</v>
      </c>
      <c r="AD8" s="36">
        <f t="shared" si="30"/>
        <v>201271.15</v>
      </c>
      <c r="AE8" s="36">
        <f t="shared" ref="AE8:AF8" si="31">SUM(AE3,AE7)</f>
        <v>0</v>
      </c>
      <c r="AF8" s="36">
        <f t="shared" si="31"/>
        <v>152227.84</v>
      </c>
      <c r="AG8" s="36">
        <f t="shared" ref="AG8:AI8" si="32">SUM(AG3,AG7)</f>
        <v>2145000</v>
      </c>
      <c r="AH8" s="36">
        <f t="shared" si="32"/>
        <v>141040</v>
      </c>
      <c r="AI8" s="36">
        <f t="shared" si="32"/>
        <v>16080</v>
      </c>
      <c r="AJ8" s="36">
        <f t="shared" ref="AJ8:AK8" si="33">SUM(AJ3,AJ7)</f>
        <v>154000</v>
      </c>
      <c r="AK8" s="36">
        <f t="shared" si="33"/>
        <v>0</v>
      </c>
      <c r="AL8" s="36">
        <f t="shared" ref="AL8:AM8" si="34">SUM(AL3,AL7)</f>
        <v>354310</v>
      </c>
      <c r="AM8" s="36">
        <f t="shared" si="34"/>
        <v>90000</v>
      </c>
      <c r="AN8" s="36">
        <f t="shared" ref="AN8:AP8" si="35">SUM(AN3,AN7)</f>
        <v>1573.16</v>
      </c>
      <c r="AO8" s="36">
        <f t="shared" si="35"/>
        <v>0</v>
      </c>
      <c r="AP8" s="36">
        <f t="shared" si="35"/>
        <v>5125000</v>
      </c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>
        <f>SUM(BG3,BG7)</f>
        <v>175324023</v>
      </c>
    </row>
    <row r="9" spans="1:59" ht="18" customHeight="1">
      <c r="A9" s="10" t="s">
        <v>4</v>
      </c>
      <c r="B9" s="11">
        <f t="shared" ref="B9:C9" si="36">SUM(B11:B12)</f>
        <v>158380000</v>
      </c>
      <c r="C9" s="37">
        <f t="shared" si="36"/>
        <v>0</v>
      </c>
      <c r="D9" s="37">
        <f t="shared" ref="D9" si="37">SUM(D11:D12)</f>
        <v>3343.15</v>
      </c>
      <c r="E9" s="37">
        <f t="shared" ref="E9:F9" si="38">SUM(E11:E12)</f>
        <v>0</v>
      </c>
      <c r="F9" s="37">
        <f t="shared" si="38"/>
        <v>364075.59</v>
      </c>
      <c r="G9" s="37">
        <f t="shared" ref="G9:I9" si="39">SUM(G11:G12)</f>
        <v>0</v>
      </c>
      <c r="H9" s="37">
        <f t="shared" si="39"/>
        <v>203864.71</v>
      </c>
      <c r="I9" s="37">
        <f t="shared" si="39"/>
        <v>768620</v>
      </c>
      <c r="J9" s="37">
        <f t="shared" ref="J9:K9" si="40">SUM(J11:J12)</f>
        <v>6506</v>
      </c>
      <c r="K9" s="37">
        <f t="shared" si="40"/>
        <v>0</v>
      </c>
      <c r="L9" s="37">
        <f t="shared" ref="L9:N9" si="41">SUM(L11:L12)</f>
        <v>103000</v>
      </c>
      <c r="M9" s="37">
        <f t="shared" si="41"/>
        <v>0</v>
      </c>
      <c r="N9" s="37">
        <f t="shared" si="41"/>
        <v>561000</v>
      </c>
      <c r="O9" s="37">
        <f t="shared" ref="O9:P9" si="42">SUM(O11:O12)</f>
        <v>141800</v>
      </c>
      <c r="P9" s="37">
        <f t="shared" si="42"/>
        <v>633401.59999999998</v>
      </c>
      <c r="Q9" s="37">
        <f t="shared" ref="Q9:R9" si="43">SUM(Q11:Q12)</f>
        <v>71134.149999999994</v>
      </c>
      <c r="R9" s="37">
        <f t="shared" si="43"/>
        <v>376768</v>
      </c>
      <c r="S9" s="37">
        <f t="shared" ref="S9:T9" si="44">SUM(S11:S12)</f>
        <v>0</v>
      </c>
      <c r="T9" s="37">
        <f t="shared" si="44"/>
        <v>141620</v>
      </c>
      <c r="U9" s="37">
        <f t="shared" ref="U9:V9" si="45">SUM(U11:U12)</f>
        <v>0</v>
      </c>
      <c r="V9" s="37">
        <f t="shared" si="45"/>
        <v>331731</v>
      </c>
      <c r="W9" s="37">
        <f t="shared" ref="W9:X9" si="46">SUM(W11:W12)</f>
        <v>255663.65</v>
      </c>
      <c r="X9" s="37">
        <f t="shared" si="46"/>
        <v>1378500</v>
      </c>
      <c r="Y9" s="37">
        <f t="shared" ref="Y9:Z9" si="47">SUM(Y11:Y12)</f>
        <v>45000</v>
      </c>
      <c r="Z9" s="37">
        <f t="shared" si="47"/>
        <v>173740</v>
      </c>
      <c r="AA9" s="37">
        <f t="shared" ref="AA9:AB9" si="48">SUM(AA11:AA12)</f>
        <v>308440</v>
      </c>
      <c r="AB9" s="37">
        <f t="shared" si="48"/>
        <v>181713</v>
      </c>
      <c r="AC9" s="37">
        <f t="shared" ref="AC9:AD9" si="49">SUM(AC11:AC12)</f>
        <v>350600</v>
      </c>
      <c r="AD9" s="37">
        <f t="shared" si="49"/>
        <v>201271.15</v>
      </c>
      <c r="AE9" s="37">
        <f t="shared" ref="AE9:AF9" si="50">SUM(AE11:AE12)</f>
        <v>0</v>
      </c>
      <c r="AF9" s="37">
        <f t="shared" si="50"/>
        <v>152227.84</v>
      </c>
      <c r="AG9" s="37">
        <f t="shared" ref="AG9:AI9" si="51">SUM(AG11:AG12)</f>
        <v>2145000</v>
      </c>
      <c r="AH9" s="37">
        <f t="shared" si="51"/>
        <v>141040</v>
      </c>
      <c r="AI9" s="37">
        <f t="shared" si="51"/>
        <v>16080</v>
      </c>
      <c r="AJ9" s="37">
        <f t="shared" ref="AJ9:AK9" si="52">SUM(AJ11:AJ12)</f>
        <v>154000</v>
      </c>
      <c r="AK9" s="37">
        <f t="shared" si="52"/>
        <v>0</v>
      </c>
      <c r="AL9" s="37">
        <f t="shared" ref="AL9:AM9" si="53">SUM(AL11:AL12)</f>
        <v>354310</v>
      </c>
      <c r="AM9" s="37">
        <f t="shared" si="53"/>
        <v>90000</v>
      </c>
      <c r="AN9" s="37">
        <f t="shared" ref="AN9:AP9" si="54">SUM(AN11:AN12)</f>
        <v>1573.16</v>
      </c>
      <c r="AO9" s="37">
        <f t="shared" si="54"/>
        <v>0</v>
      </c>
      <c r="AP9" s="37">
        <f t="shared" si="54"/>
        <v>5125000</v>
      </c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>
        <f>SUM(BG11:BG12)</f>
        <v>173161023.00000003</v>
      </c>
    </row>
    <row r="10" spans="1:59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</row>
    <row r="11" spans="1:59" ht="14.25" customHeight="1">
      <c r="A11" s="1" t="s">
        <v>14</v>
      </c>
      <c r="B11" s="5">
        <v>136630000</v>
      </c>
      <c r="C11" s="34">
        <v>0</v>
      </c>
      <c r="D11" s="34">
        <v>3343.15</v>
      </c>
      <c r="E11" s="34">
        <v>0</v>
      </c>
      <c r="F11" s="34">
        <v>288766.38</v>
      </c>
      <c r="G11" s="34">
        <v>0</v>
      </c>
      <c r="H11" s="34">
        <v>203864.71</v>
      </c>
      <c r="I11" s="61">
        <v>-311120</v>
      </c>
      <c r="J11" s="34">
        <v>6506</v>
      </c>
      <c r="K11" s="61">
        <v>-76000</v>
      </c>
      <c r="L11" s="34">
        <v>103000</v>
      </c>
      <c r="M11" s="61">
        <v>-169000</v>
      </c>
      <c r="N11" s="34">
        <v>561000</v>
      </c>
      <c r="O11" s="34">
        <v>141800</v>
      </c>
      <c r="P11" s="34">
        <v>633401.59999999998</v>
      </c>
      <c r="Q11" s="34">
        <v>71134.149999999994</v>
      </c>
      <c r="R11" s="34">
        <v>376768</v>
      </c>
      <c r="S11" s="34">
        <v>0</v>
      </c>
      <c r="T11" s="34">
        <v>141620</v>
      </c>
      <c r="U11" s="34">
        <v>0</v>
      </c>
      <c r="V11" s="34">
        <v>331731</v>
      </c>
      <c r="W11" s="34">
        <v>255663.65</v>
      </c>
      <c r="X11" s="34">
        <v>1318500</v>
      </c>
      <c r="Y11" s="34">
        <v>45000</v>
      </c>
      <c r="Z11" s="34">
        <v>173740</v>
      </c>
      <c r="AA11" s="34">
        <v>308440</v>
      </c>
      <c r="AB11" s="34">
        <v>181713</v>
      </c>
      <c r="AC11" s="34">
        <v>350600</v>
      </c>
      <c r="AD11" s="34">
        <v>201271.15</v>
      </c>
      <c r="AE11" s="34">
        <v>0</v>
      </c>
      <c r="AF11" s="34">
        <v>152227.84</v>
      </c>
      <c r="AG11" s="34">
        <v>1840000</v>
      </c>
      <c r="AH11" s="34">
        <v>141040</v>
      </c>
      <c r="AI11" s="34">
        <v>16080</v>
      </c>
      <c r="AJ11" s="34">
        <v>154000</v>
      </c>
      <c r="AK11" s="34">
        <v>0</v>
      </c>
      <c r="AL11" s="34">
        <v>354310</v>
      </c>
      <c r="AM11" s="34">
        <v>90000</v>
      </c>
      <c r="AN11" s="34">
        <v>1573.16</v>
      </c>
      <c r="AO11" s="34">
        <v>0</v>
      </c>
      <c r="AP11" s="34">
        <v>1698980</v>
      </c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>
        <f>SUM(B11:BF11)</f>
        <v>146219953.79000002</v>
      </c>
    </row>
    <row r="12" spans="1:59" ht="14.25" customHeight="1">
      <c r="A12" s="1" t="s">
        <v>15</v>
      </c>
      <c r="B12" s="5">
        <v>21750000</v>
      </c>
      <c r="C12" s="34">
        <v>0</v>
      </c>
      <c r="D12" s="34">
        <v>0</v>
      </c>
      <c r="E12" s="34">
        <v>0</v>
      </c>
      <c r="F12" s="34">
        <v>75309.210000000006</v>
      </c>
      <c r="G12" s="34">
        <v>0</v>
      </c>
      <c r="H12" s="34">
        <v>0</v>
      </c>
      <c r="I12" s="34">
        <v>1079740</v>
      </c>
      <c r="J12" s="34">
        <v>0</v>
      </c>
      <c r="K12" s="34">
        <v>76000</v>
      </c>
      <c r="L12" s="34">
        <v>0</v>
      </c>
      <c r="M12" s="34">
        <v>169000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60000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305000</v>
      </c>
      <c r="AH12" s="34">
        <v>0</v>
      </c>
      <c r="AI12" s="34">
        <v>0</v>
      </c>
      <c r="AJ12" s="34">
        <v>0</v>
      </c>
      <c r="AK12" s="34">
        <v>0</v>
      </c>
      <c r="AL12" s="34">
        <v>0</v>
      </c>
      <c r="AM12" s="34">
        <v>0</v>
      </c>
      <c r="AN12" s="34">
        <v>0</v>
      </c>
      <c r="AO12" s="34">
        <v>0</v>
      </c>
      <c r="AP12" s="34">
        <v>3426020</v>
      </c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>
        <f>SUM(B12:BF12)</f>
        <v>26941069.210000001</v>
      </c>
    </row>
    <row r="13" spans="1:59" ht="18" customHeight="1" thickBot="1">
      <c r="A13" s="8" t="s">
        <v>5</v>
      </c>
      <c r="B13" s="9">
        <v>2463000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63">
        <v>-300000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>
        <f>SUM(B13:BF13)</f>
        <v>2163000</v>
      </c>
    </row>
    <row r="14" spans="1:59" ht="27" customHeight="1" thickBot="1">
      <c r="A14" s="14" t="s">
        <v>3</v>
      </c>
      <c r="B14" s="15">
        <f t="shared" ref="B14:C14" si="55">SUM(B9,B13)</f>
        <v>160843000</v>
      </c>
      <c r="C14" s="36">
        <f t="shared" si="55"/>
        <v>0</v>
      </c>
      <c r="D14" s="36">
        <f t="shared" ref="D14:E14" si="56">SUM(D9,D13)</f>
        <v>3343.15</v>
      </c>
      <c r="E14" s="36">
        <f t="shared" si="56"/>
        <v>0</v>
      </c>
      <c r="F14" s="36">
        <f t="shared" ref="F14:H14" si="57">SUM(F9,F13)</f>
        <v>364075.59</v>
      </c>
      <c r="G14" s="36">
        <f t="shared" si="57"/>
        <v>0</v>
      </c>
      <c r="H14" s="36">
        <f t="shared" si="57"/>
        <v>203864.71</v>
      </c>
      <c r="I14" s="36">
        <f t="shared" ref="I14:K14" si="58">SUM(I9,I13)</f>
        <v>768620</v>
      </c>
      <c r="J14" s="36">
        <f t="shared" si="58"/>
        <v>6506</v>
      </c>
      <c r="K14" s="36">
        <f t="shared" si="58"/>
        <v>0</v>
      </c>
      <c r="L14" s="36">
        <f t="shared" ref="L14:N14" si="59">SUM(L9,L13)</f>
        <v>103000</v>
      </c>
      <c r="M14" s="36">
        <f t="shared" si="59"/>
        <v>0</v>
      </c>
      <c r="N14" s="36">
        <f t="shared" si="59"/>
        <v>561000</v>
      </c>
      <c r="O14" s="36">
        <f t="shared" ref="O14:P14" si="60">SUM(O9,O13)</f>
        <v>141800</v>
      </c>
      <c r="P14" s="36">
        <f t="shared" si="60"/>
        <v>633401.59999999998</v>
      </c>
      <c r="Q14" s="36">
        <f t="shared" ref="Q14:R14" si="61">SUM(Q9,Q13)</f>
        <v>71134.149999999994</v>
      </c>
      <c r="R14" s="36">
        <f t="shared" si="61"/>
        <v>376768</v>
      </c>
      <c r="S14" s="36">
        <f t="shared" ref="S14:T14" si="62">SUM(S9,S13)</f>
        <v>0</v>
      </c>
      <c r="T14" s="36">
        <f t="shared" si="62"/>
        <v>141620</v>
      </c>
      <c r="U14" s="36">
        <f t="shared" ref="U14:V14" si="63">SUM(U9,U13)</f>
        <v>0</v>
      </c>
      <c r="V14" s="36">
        <f t="shared" si="63"/>
        <v>331731</v>
      </c>
      <c r="W14" s="36">
        <f t="shared" ref="W14:X14" si="64">SUM(W9,W13)</f>
        <v>255663.65</v>
      </c>
      <c r="X14" s="36">
        <f t="shared" si="64"/>
        <v>1078500</v>
      </c>
      <c r="Y14" s="36">
        <f t="shared" ref="Y14:Z14" si="65">SUM(Y9,Y13)</f>
        <v>45000</v>
      </c>
      <c r="Z14" s="36">
        <f t="shared" si="65"/>
        <v>173740</v>
      </c>
      <c r="AA14" s="36">
        <f t="shared" ref="AA14:AB14" si="66">SUM(AA9,AA13)</f>
        <v>308440</v>
      </c>
      <c r="AB14" s="36">
        <f t="shared" si="66"/>
        <v>181713</v>
      </c>
      <c r="AC14" s="36">
        <f t="shared" ref="AC14:AD14" si="67">SUM(AC9,AC13)</f>
        <v>350600</v>
      </c>
      <c r="AD14" s="36">
        <f t="shared" si="67"/>
        <v>201271.15</v>
      </c>
      <c r="AE14" s="36">
        <f t="shared" ref="AE14:AF14" si="68">SUM(AE9,AE13)</f>
        <v>0</v>
      </c>
      <c r="AF14" s="36">
        <f t="shared" si="68"/>
        <v>152227.84</v>
      </c>
      <c r="AG14" s="36">
        <f t="shared" ref="AG14:AI14" si="69">SUM(AG9,AG13)</f>
        <v>2145000</v>
      </c>
      <c r="AH14" s="36">
        <f t="shared" si="69"/>
        <v>141040</v>
      </c>
      <c r="AI14" s="36">
        <f t="shared" si="69"/>
        <v>16080</v>
      </c>
      <c r="AJ14" s="36">
        <f t="shared" ref="AJ14:AK14" si="70">SUM(AJ9,AJ13)</f>
        <v>154000</v>
      </c>
      <c r="AK14" s="36">
        <f t="shared" si="70"/>
        <v>0</v>
      </c>
      <c r="AL14" s="36">
        <f t="shared" ref="AL14:AM14" si="71">SUM(AL9,AL13)</f>
        <v>354310</v>
      </c>
      <c r="AM14" s="36">
        <f t="shared" si="71"/>
        <v>90000</v>
      </c>
      <c r="AN14" s="36">
        <f t="shared" ref="AN14:AP14" si="72">SUM(AN9,AN13)</f>
        <v>1573.16</v>
      </c>
      <c r="AO14" s="36">
        <f t="shared" si="72"/>
        <v>0</v>
      </c>
      <c r="AP14" s="36">
        <f t="shared" si="72"/>
        <v>5125000</v>
      </c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>
        <f>SUM(BG9,BG13)</f>
        <v>175324023.00000003</v>
      </c>
    </row>
    <row r="15" spans="1:59" ht="18" customHeight="1">
      <c r="A15" s="12" t="s">
        <v>11</v>
      </c>
      <c r="B15" s="13">
        <f t="shared" ref="B15:C15" si="73">+B3-B9</f>
        <v>-13420000</v>
      </c>
      <c r="C15" s="38">
        <f t="shared" si="73"/>
        <v>0</v>
      </c>
      <c r="D15" s="38">
        <f t="shared" ref="D15:E15" si="74">+D3-D9</f>
        <v>0</v>
      </c>
      <c r="E15" s="38">
        <f t="shared" si="74"/>
        <v>0</v>
      </c>
      <c r="F15" s="38">
        <f t="shared" ref="F15:H15" si="75">+F3-F9</f>
        <v>0</v>
      </c>
      <c r="G15" s="38">
        <f t="shared" si="75"/>
        <v>0</v>
      </c>
      <c r="H15" s="38">
        <f t="shared" si="75"/>
        <v>0</v>
      </c>
      <c r="I15" s="40">
        <f t="shared" ref="I15:K15" si="76">+I3-I9</f>
        <v>-510000</v>
      </c>
      <c r="J15" s="38">
        <f t="shared" si="76"/>
        <v>0</v>
      </c>
      <c r="K15" s="38">
        <f t="shared" si="76"/>
        <v>0</v>
      </c>
      <c r="L15" s="38">
        <f t="shared" ref="L15:N15" si="77">+L3-L9</f>
        <v>0</v>
      </c>
      <c r="M15" s="38">
        <f t="shared" si="77"/>
        <v>0</v>
      </c>
      <c r="N15" s="38">
        <f t="shared" si="77"/>
        <v>0</v>
      </c>
      <c r="O15" s="38">
        <f t="shared" ref="O15:P15" si="78">+O3-O9</f>
        <v>0</v>
      </c>
      <c r="P15" s="38">
        <f t="shared" si="78"/>
        <v>0</v>
      </c>
      <c r="Q15" s="38">
        <f t="shared" ref="Q15:R15" si="79">+Q3-Q9</f>
        <v>0</v>
      </c>
      <c r="R15" s="38">
        <f t="shared" si="79"/>
        <v>0</v>
      </c>
      <c r="S15" s="38">
        <f t="shared" ref="S15:T15" si="80">+S3-S9</f>
        <v>0</v>
      </c>
      <c r="T15" s="38">
        <f t="shared" si="80"/>
        <v>0</v>
      </c>
      <c r="U15" s="38">
        <f t="shared" ref="U15:V15" si="81">+U3-U9</f>
        <v>0</v>
      </c>
      <c r="V15" s="38">
        <f t="shared" si="81"/>
        <v>0</v>
      </c>
      <c r="W15" s="38">
        <f t="shared" ref="W15:X15" si="82">+W3-W9</f>
        <v>0</v>
      </c>
      <c r="X15" s="40">
        <f t="shared" si="82"/>
        <v>-900000</v>
      </c>
      <c r="Y15" s="38">
        <f t="shared" ref="Y15:Z15" si="83">+Y3-Y9</f>
        <v>0</v>
      </c>
      <c r="Z15" s="38">
        <f t="shared" si="83"/>
        <v>0</v>
      </c>
      <c r="AA15" s="38">
        <f t="shared" ref="AA15:AB15" si="84">+AA3-AA9</f>
        <v>0</v>
      </c>
      <c r="AB15" s="38">
        <f t="shared" si="84"/>
        <v>0</v>
      </c>
      <c r="AC15" s="38">
        <f t="shared" ref="AC15:AD15" si="85">+AC3-AC9</f>
        <v>0</v>
      </c>
      <c r="AD15" s="38">
        <f t="shared" si="85"/>
        <v>0</v>
      </c>
      <c r="AE15" s="38">
        <f t="shared" ref="AE15:AF15" si="86">+AE3-AE9</f>
        <v>0</v>
      </c>
      <c r="AF15" s="38">
        <f t="shared" si="86"/>
        <v>0</v>
      </c>
      <c r="AG15" s="40">
        <f t="shared" ref="AG15:AI15" si="87">+AG3-AG9</f>
        <v>-1125000</v>
      </c>
      <c r="AH15" s="38">
        <f t="shared" si="87"/>
        <v>0</v>
      </c>
      <c r="AI15" s="38">
        <f t="shared" si="87"/>
        <v>0</v>
      </c>
      <c r="AJ15" s="38">
        <f t="shared" ref="AJ15:AK15" si="88">+AJ3-AJ9</f>
        <v>0</v>
      </c>
      <c r="AK15" s="38">
        <f t="shared" si="88"/>
        <v>0</v>
      </c>
      <c r="AL15" s="38">
        <f t="shared" ref="AL15:AM15" si="89">+AL3-AL9</f>
        <v>0</v>
      </c>
      <c r="AM15" s="38">
        <f t="shared" si="89"/>
        <v>0</v>
      </c>
      <c r="AN15" s="38">
        <f t="shared" ref="AN15:AP15" si="90">+AN3-AN9</f>
        <v>0</v>
      </c>
      <c r="AO15" s="38">
        <f t="shared" si="90"/>
        <v>0</v>
      </c>
      <c r="AP15" s="40">
        <f t="shared" si="90"/>
        <v>-1235000</v>
      </c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40">
        <f>+BG3-BG9</f>
        <v>-17190000.00000003</v>
      </c>
    </row>
    <row r="16" spans="1:59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</row>
    <row r="17" spans="1:59" ht="18" customHeight="1">
      <c r="A17" s="41" t="s">
        <v>6</v>
      </c>
      <c r="B17" s="42">
        <f t="shared" ref="B17:C17" si="91">SUM(B19:B20)</f>
        <v>1010000</v>
      </c>
      <c r="C17" s="43">
        <f t="shared" si="91"/>
        <v>0</v>
      </c>
      <c r="D17" s="43">
        <f t="shared" ref="D17" si="92">SUM(D19:D20)</f>
        <v>0</v>
      </c>
      <c r="E17" s="43">
        <f t="shared" ref="E17:F17" si="93">SUM(E19:E20)</f>
        <v>0</v>
      </c>
      <c r="F17" s="43">
        <f t="shared" si="93"/>
        <v>0</v>
      </c>
      <c r="G17" s="43">
        <f t="shared" ref="G17:I17" si="94">SUM(G19:G20)</f>
        <v>0</v>
      </c>
      <c r="H17" s="43">
        <f t="shared" si="94"/>
        <v>0</v>
      </c>
      <c r="I17" s="43">
        <f t="shared" si="94"/>
        <v>0</v>
      </c>
      <c r="J17" s="43">
        <f t="shared" ref="J17:K17" si="95">SUM(J19:J20)</f>
        <v>0</v>
      </c>
      <c r="K17" s="43">
        <f t="shared" si="95"/>
        <v>0</v>
      </c>
      <c r="L17" s="43">
        <f t="shared" ref="L17:N17" si="96">SUM(L19:L20)</f>
        <v>0</v>
      </c>
      <c r="M17" s="43">
        <f t="shared" si="96"/>
        <v>0</v>
      </c>
      <c r="N17" s="43">
        <f t="shared" si="96"/>
        <v>0</v>
      </c>
      <c r="O17" s="43">
        <f t="shared" ref="O17:P17" si="97">SUM(O19:O20)</f>
        <v>0</v>
      </c>
      <c r="P17" s="43">
        <f t="shared" si="97"/>
        <v>0</v>
      </c>
      <c r="Q17" s="43">
        <f t="shared" ref="Q17:R17" si="98">SUM(Q19:Q20)</f>
        <v>0</v>
      </c>
      <c r="R17" s="43">
        <f t="shared" si="98"/>
        <v>0</v>
      </c>
      <c r="S17" s="62">
        <f t="shared" ref="S17:T17" si="99">SUM(S19:S20)</f>
        <v>-100000</v>
      </c>
      <c r="T17" s="43">
        <f t="shared" si="99"/>
        <v>0</v>
      </c>
      <c r="U17" s="43">
        <f t="shared" ref="U17:V17" si="100">SUM(U19:U20)</f>
        <v>0</v>
      </c>
      <c r="V17" s="43">
        <f t="shared" si="100"/>
        <v>0</v>
      </c>
      <c r="W17" s="43">
        <f t="shared" ref="W17:X17" si="101">SUM(W19:W20)</f>
        <v>0</v>
      </c>
      <c r="X17" s="43">
        <f t="shared" si="101"/>
        <v>0</v>
      </c>
      <c r="Y17" s="43">
        <f t="shared" ref="Y17:Z17" si="102">SUM(Y19:Y20)</f>
        <v>0</v>
      </c>
      <c r="Z17" s="43">
        <f t="shared" si="102"/>
        <v>0</v>
      </c>
      <c r="AA17" s="43">
        <f t="shared" ref="AA17:AB17" si="103">SUM(AA19:AA20)</f>
        <v>0</v>
      </c>
      <c r="AB17" s="43">
        <f t="shared" si="103"/>
        <v>0</v>
      </c>
      <c r="AC17" s="43">
        <f t="shared" ref="AC17:AD17" si="104">SUM(AC19:AC20)</f>
        <v>0</v>
      </c>
      <c r="AD17" s="43">
        <f t="shared" si="104"/>
        <v>0</v>
      </c>
      <c r="AE17" s="43">
        <f t="shared" ref="AE17:AF17" si="105">SUM(AE19:AE20)</f>
        <v>0</v>
      </c>
      <c r="AF17" s="43">
        <f t="shared" si="105"/>
        <v>0</v>
      </c>
      <c r="AG17" s="43">
        <f t="shared" ref="AG17:AI17" si="106">SUM(AG19:AG20)</f>
        <v>0</v>
      </c>
      <c r="AH17" s="43">
        <f t="shared" si="106"/>
        <v>0</v>
      </c>
      <c r="AI17" s="43">
        <f t="shared" si="106"/>
        <v>0</v>
      </c>
      <c r="AJ17" s="43">
        <f t="shared" ref="AJ17:AK17" si="107">SUM(AJ19:AJ20)</f>
        <v>0</v>
      </c>
      <c r="AK17" s="43">
        <f t="shared" si="107"/>
        <v>0</v>
      </c>
      <c r="AL17" s="43">
        <f t="shared" ref="AL17:AM17" si="108">SUM(AL19:AL20)</f>
        <v>0</v>
      </c>
      <c r="AM17" s="43">
        <f t="shared" si="108"/>
        <v>0</v>
      </c>
      <c r="AN17" s="43">
        <f t="shared" ref="AN17:AP17" si="109">SUM(AN19:AN20)</f>
        <v>0</v>
      </c>
      <c r="AO17" s="43">
        <f t="shared" si="109"/>
        <v>0</v>
      </c>
      <c r="AP17" s="43">
        <f t="shared" si="109"/>
        <v>0</v>
      </c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>
        <f>SUM(BG19:BG20)</f>
        <v>910000</v>
      </c>
    </row>
    <row r="18" spans="1:59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</row>
    <row r="19" spans="1:59" ht="23.4">
      <c r="A19" s="7" t="s">
        <v>35</v>
      </c>
      <c r="B19" s="5">
        <v>610000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61">
        <v>-90000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>
        <f>SUM(B19:BF19)</f>
        <v>520000</v>
      </c>
    </row>
    <row r="20" spans="1:59" ht="23.4">
      <c r="A20" s="7" t="s">
        <v>36</v>
      </c>
      <c r="B20" s="5">
        <v>400000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61">
        <v>-10000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>
        <f>SUM(B20:BF20)</f>
        <v>390000</v>
      </c>
    </row>
    <row r="21" spans="1:59" ht="18" customHeight="1">
      <c r="A21" s="41" t="s">
        <v>7</v>
      </c>
      <c r="B21" s="42">
        <f t="shared" ref="B21:C21" si="110">SUM(B23:B23)</f>
        <v>400000</v>
      </c>
      <c r="C21" s="43">
        <f t="shared" si="110"/>
        <v>0</v>
      </c>
      <c r="D21" s="43">
        <f t="shared" ref="D21:E21" si="111">SUM(D23:D23)</f>
        <v>0</v>
      </c>
      <c r="E21" s="43">
        <f t="shared" si="111"/>
        <v>0</v>
      </c>
      <c r="F21" s="43">
        <f t="shared" ref="F21:H21" si="112">SUM(F23:F23)</f>
        <v>0</v>
      </c>
      <c r="G21" s="62">
        <f t="shared" si="112"/>
        <v>-100000</v>
      </c>
      <c r="H21" s="43">
        <f t="shared" si="112"/>
        <v>0</v>
      </c>
      <c r="I21" s="43">
        <f t="shared" ref="I21:K21" si="113">SUM(I23:I23)</f>
        <v>0</v>
      </c>
      <c r="J21" s="43">
        <f t="shared" si="113"/>
        <v>0</v>
      </c>
      <c r="K21" s="43">
        <f t="shared" si="113"/>
        <v>0</v>
      </c>
      <c r="L21" s="43">
        <f t="shared" ref="L21:N21" si="114">SUM(L23:L23)</f>
        <v>0</v>
      </c>
      <c r="M21" s="43">
        <f t="shared" si="114"/>
        <v>0</v>
      </c>
      <c r="N21" s="43">
        <f t="shared" si="114"/>
        <v>0</v>
      </c>
      <c r="O21" s="43">
        <f t="shared" ref="O21:P21" si="115">SUM(O23:O23)</f>
        <v>0</v>
      </c>
      <c r="P21" s="43">
        <f t="shared" si="115"/>
        <v>0</v>
      </c>
      <c r="Q21" s="43">
        <f t="shared" ref="Q21:R21" si="116">SUM(Q23:Q23)</f>
        <v>0</v>
      </c>
      <c r="R21" s="43">
        <f t="shared" si="116"/>
        <v>0</v>
      </c>
      <c r="S21" s="43">
        <f t="shared" ref="S21:T21" si="117">SUM(S23:S23)</f>
        <v>0</v>
      </c>
      <c r="T21" s="43">
        <f t="shared" si="117"/>
        <v>0</v>
      </c>
      <c r="U21" s="43">
        <f t="shared" ref="U21:V21" si="118">SUM(U23:U23)</f>
        <v>0</v>
      </c>
      <c r="V21" s="43">
        <f t="shared" si="118"/>
        <v>0</v>
      </c>
      <c r="W21" s="43">
        <f t="shared" ref="W21:X21" si="119">SUM(W23:W23)</f>
        <v>0</v>
      </c>
      <c r="X21" s="43">
        <f t="shared" si="119"/>
        <v>0</v>
      </c>
      <c r="Y21" s="43">
        <f t="shared" ref="Y21:Z21" si="120">SUM(Y23:Y23)</f>
        <v>0</v>
      </c>
      <c r="Z21" s="43">
        <f t="shared" si="120"/>
        <v>0</v>
      </c>
      <c r="AA21" s="43">
        <f t="shared" ref="AA21:AB21" si="121">SUM(AA23:AA23)</f>
        <v>0</v>
      </c>
      <c r="AB21" s="43">
        <f t="shared" si="121"/>
        <v>0</v>
      </c>
      <c r="AC21" s="43">
        <f t="shared" ref="AC21:AD21" si="122">SUM(AC23:AC23)</f>
        <v>0</v>
      </c>
      <c r="AD21" s="43">
        <f t="shared" si="122"/>
        <v>0</v>
      </c>
      <c r="AE21" s="43">
        <f t="shared" ref="AE21:AF21" si="123">SUM(AE23:AE23)</f>
        <v>0</v>
      </c>
      <c r="AF21" s="43">
        <f t="shared" si="123"/>
        <v>0</v>
      </c>
      <c r="AG21" s="43">
        <f t="shared" ref="AG21:AI21" si="124">SUM(AG23:AG23)</f>
        <v>0</v>
      </c>
      <c r="AH21" s="43">
        <f t="shared" si="124"/>
        <v>0</v>
      </c>
      <c r="AI21" s="43">
        <f t="shared" si="124"/>
        <v>0</v>
      </c>
      <c r="AJ21" s="43">
        <f t="shared" ref="AJ21:AK21" si="125">SUM(AJ23:AJ23)</f>
        <v>0</v>
      </c>
      <c r="AK21" s="43">
        <f t="shared" si="125"/>
        <v>0</v>
      </c>
      <c r="AL21" s="43">
        <f t="shared" ref="AL21:AM21" si="126">SUM(AL23:AL23)</f>
        <v>0</v>
      </c>
      <c r="AM21" s="43">
        <f t="shared" si="126"/>
        <v>0</v>
      </c>
      <c r="AN21" s="43">
        <f t="shared" ref="AN21:AP21" si="127">SUM(AN23:AN23)</f>
        <v>0</v>
      </c>
      <c r="AO21" s="43">
        <f t="shared" si="127"/>
        <v>0</v>
      </c>
      <c r="AP21" s="43">
        <f t="shared" si="127"/>
        <v>0</v>
      </c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>
        <f>SUM(BG23:BG23)</f>
        <v>300000</v>
      </c>
    </row>
    <row r="22" spans="1:59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</row>
    <row r="23" spans="1:59" ht="23.4">
      <c r="A23" s="7" t="s">
        <v>32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61">
        <v>-100000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>
        <f>SUM(B23:BF23)</f>
        <v>300000</v>
      </c>
    </row>
    <row r="26" spans="1:59">
      <c r="A26" s="29" t="s">
        <v>29</v>
      </c>
    </row>
    <row r="27" spans="1:59">
      <c r="A27" s="29" t="s">
        <v>33</v>
      </c>
    </row>
    <row r="28" spans="1:59">
      <c r="A28" s="29" t="s">
        <v>34</v>
      </c>
    </row>
    <row r="29" spans="1:59">
      <c r="A29" s="29" t="s">
        <v>30</v>
      </c>
    </row>
    <row r="30" spans="1:59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5" fitToWidth="100" orientation="landscape" r:id="rId1"/>
  <headerFooter>
    <oddHeader>&amp;C&amp;"Czcionka tekstu podstawowego,Pogrubiony"&amp;12
BUDŻET GMINY STRZELCE OPOLSKIE NA 2022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69921875" defaultRowHeight="13.8"/>
  <cols>
    <col min="1" max="1" width="36.69921875" style="57" customWidth="1"/>
    <col min="2" max="2" width="16.69921875" style="57" customWidth="1"/>
    <col min="3" max="16384" width="8.69921875" style="57"/>
  </cols>
  <sheetData>
    <row r="3" spans="1:2" ht="22.2" customHeight="1">
      <c r="A3" s="55" t="s">
        <v>50</v>
      </c>
      <c r="B3" s="56">
        <f>ROUND('Budżet 2022 - Dochody'!$C$5,2)</f>
        <v>155971023</v>
      </c>
    </row>
    <row r="4" spans="1:2" ht="22.2" customHeight="1">
      <c r="A4" s="55" t="s">
        <v>51</v>
      </c>
      <c r="B4" s="56">
        <f>ROUND('Budżet 2022 - po zmianach'!$BG$3,2)</f>
        <v>155971023</v>
      </c>
    </row>
    <row r="5" spans="1:2" ht="18" customHeight="1">
      <c r="A5" s="58" t="s">
        <v>52</v>
      </c>
      <c r="B5" s="59" t="str">
        <f>IF((B3-B4)=0,"OK","Błąd!")</f>
        <v>OK</v>
      </c>
    </row>
    <row r="7" spans="1:2" ht="22.2" customHeight="1">
      <c r="A7" s="55" t="s">
        <v>53</v>
      </c>
      <c r="B7" s="56">
        <f>'Budżet 2022 - Wydatki'!$C$5</f>
        <v>173161023.00000003</v>
      </c>
    </row>
    <row r="8" spans="1:2" ht="22.2" customHeight="1">
      <c r="A8" s="55" t="s">
        <v>54</v>
      </c>
      <c r="B8" s="56">
        <f>'Budżet 2022 - po zmianach'!$BG$9</f>
        <v>173161023.00000003</v>
      </c>
    </row>
    <row r="9" spans="1:2" ht="18" customHeight="1">
      <c r="A9" s="58" t="s">
        <v>52</v>
      </c>
      <c r="B9" s="59" t="str">
        <f>IF((B7-B8)=0,"OK","Błąd!")</f>
        <v>OK</v>
      </c>
    </row>
    <row r="11" spans="1:2" ht="22.2" customHeight="1">
      <c r="A11" s="55" t="s">
        <v>56</v>
      </c>
      <c r="B11" s="56">
        <f>'Budżet 2022 - Dochody'!$E$5</f>
        <v>23419137.609999999</v>
      </c>
    </row>
    <row r="12" spans="1:2" ht="22.2" customHeight="1">
      <c r="A12" s="55" t="s">
        <v>57</v>
      </c>
      <c r="B12" s="56">
        <f>'Budżet 2022 - Wydatki'!$E$5</f>
        <v>23419137.609999999</v>
      </c>
    </row>
    <row r="13" spans="1:2" ht="18" customHeight="1">
      <c r="A13" s="58" t="s">
        <v>52</v>
      </c>
      <c r="B13" s="59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2022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2022 - Dochody</vt:lpstr>
      <vt:lpstr>Budżet 2022 - Wydatki</vt:lpstr>
      <vt:lpstr>Budżet 2022 -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2022 po zmianach</dc:title>
  <dc:subject>Budżet 2022</dc:subject>
  <dc:creator>p.szuba@strzelceopolskie.eu</dc:creator>
  <cp:keywords>Budżet 2022</cp:keywords>
  <dc:description>Budżet 2022 po zmianach</dc:description>
  <cp:lastModifiedBy>Piotr Szuba</cp:lastModifiedBy>
  <cp:lastPrinted>2022-01-15T12:50:44Z</cp:lastPrinted>
  <dcterms:created xsi:type="dcterms:W3CDTF">2010-01-23T12:25:49Z</dcterms:created>
  <dcterms:modified xsi:type="dcterms:W3CDTF">2022-08-05T07:40:06Z</dcterms:modified>
  <cp:category>Budżet 2022</cp:category>
</cp:coreProperties>
</file>